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760"/>
  </bookViews>
  <sheets>
    <sheet name="2011" sheetId="4" r:id="rId1"/>
  </sheets>
  <calcPr calcId="125725"/>
</workbook>
</file>

<file path=xl/calcChain.xml><?xml version="1.0" encoding="utf-8"?>
<calcChain xmlns="http://schemas.openxmlformats.org/spreadsheetml/2006/main">
  <c r="Q25" i="4"/>
  <c r="Q26"/>
  <c r="Q27"/>
  <c r="Q28"/>
  <c r="Q29"/>
  <c r="Q30"/>
  <c r="Q31"/>
  <c r="Q32"/>
  <c r="Q20"/>
  <c r="Q21"/>
  <c r="Q4"/>
  <c r="Q5"/>
  <c r="Q6"/>
  <c r="Q9"/>
  <c r="Q10"/>
  <c r="Q11"/>
  <c r="Q12"/>
  <c r="Q13"/>
  <c r="Q16"/>
  <c r="Q17"/>
  <c r="F32"/>
  <c r="F31"/>
  <c r="F30"/>
  <c r="F28"/>
  <c r="F25"/>
  <c r="F24"/>
  <c r="F23"/>
  <c r="F22"/>
  <c r="F21"/>
  <c r="F16"/>
  <c r="F15"/>
  <c r="F14"/>
  <c r="F13"/>
  <c r="F12"/>
  <c r="F9"/>
  <c r="F8"/>
  <c r="F7"/>
  <c r="F6"/>
  <c r="E36"/>
  <c r="D36"/>
  <c r="D37" s="1"/>
  <c r="I24" s="1"/>
  <c r="C36"/>
  <c r="C37" s="1"/>
  <c r="I10" s="1"/>
  <c r="F35"/>
  <c r="AL36"/>
  <c r="AL37" s="1"/>
  <c r="AK36"/>
  <c r="AK37" s="1"/>
  <c r="AP24" s="1"/>
  <c r="AJ36"/>
  <c r="AJ37" s="1"/>
  <c r="AP10" s="1"/>
  <c r="AA36"/>
  <c r="AA37" s="1"/>
  <c r="Z36"/>
  <c r="Z37" s="1"/>
  <c r="AE24" s="1"/>
  <c r="Y36"/>
  <c r="Y37" s="1"/>
  <c r="AE10" s="1"/>
  <c r="P33"/>
  <c r="P34" s="1"/>
  <c r="O33"/>
  <c r="O34" s="1"/>
  <c r="T24" s="1"/>
  <c r="N33"/>
  <c r="N34" s="1"/>
  <c r="T10" s="1"/>
  <c r="E37"/>
  <c r="AM35"/>
  <c r="AM34"/>
  <c r="AB34"/>
  <c r="AM33"/>
  <c r="AB33"/>
  <c r="AM32"/>
  <c r="AM31"/>
  <c r="AB30"/>
  <c r="AB29"/>
  <c r="AM28"/>
  <c r="AB28"/>
  <c r="AM27"/>
  <c r="AB27"/>
  <c r="AM26"/>
  <c r="AB26"/>
  <c r="AM25"/>
  <c r="AM24"/>
  <c r="Q24"/>
  <c r="AQ23"/>
  <c r="AF23"/>
  <c r="AE23"/>
  <c r="AB23"/>
  <c r="U23"/>
  <c r="Q23"/>
  <c r="J23"/>
  <c r="I23"/>
  <c r="AB22"/>
  <c r="Q22"/>
  <c r="Q33" s="1"/>
  <c r="Q34" s="1"/>
  <c r="AM21"/>
  <c r="AB21"/>
  <c r="AM20"/>
  <c r="AM36" s="1"/>
  <c r="AM37" s="1"/>
  <c r="AB20"/>
  <c r="AL19"/>
  <c r="AL40" s="1"/>
  <c r="AL18"/>
  <c r="AL39" s="1"/>
  <c r="AK18"/>
  <c r="AP19" s="1"/>
  <c r="AJ18"/>
  <c r="AJ39" s="1"/>
  <c r="AA18"/>
  <c r="AA39" s="1"/>
  <c r="Z18"/>
  <c r="Z19" s="1"/>
  <c r="Y18"/>
  <c r="Y39" s="1"/>
  <c r="P18"/>
  <c r="P19" s="1"/>
  <c r="O18"/>
  <c r="T19" s="1"/>
  <c r="N18"/>
  <c r="N19" s="1"/>
  <c r="T6" s="1"/>
  <c r="T14" s="1"/>
  <c r="T15" s="1"/>
  <c r="E18"/>
  <c r="E39" s="1"/>
  <c r="D18"/>
  <c r="D19" s="1"/>
  <c r="C18"/>
  <c r="C39" s="1"/>
  <c r="BI17"/>
  <c r="BM17" s="1"/>
  <c r="AM17"/>
  <c r="AM16"/>
  <c r="AM15"/>
  <c r="AB14"/>
  <c r="AB13"/>
  <c r="AM12"/>
  <c r="AB12"/>
  <c r="AM11"/>
  <c r="AB11"/>
  <c r="AM10"/>
  <c r="AB10"/>
  <c r="AQ9"/>
  <c r="AP9"/>
  <c r="AM9"/>
  <c r="AF9"/>
  <c r="AE9"/>
  <c r="AG9" s="1"/>
  <c r="U9"/>
  <c r="T9"/>
  <c r="J9"/>
  <c r="I9"/>
  <c r="AM8"/>
  <c r="AB7"/>
  <c r="AB6"/>
  <c r="AQ5"/>
  <c r="AP5"/>
  <c r="AM5"/>
  <c r="AE5"/>
  <c r="AE13" s="1"/>
  <c r="AB5"/>
  <c r="U5"/>
  <c r="U13" s="1"/>
  <c r="T5"/>
  <c r="I5"/>
  <c r="F5"/>
  <c r="AM4"/>
  <c r="AI4"/>
  <c r="AI5" s="1"/>
  <c r="AI6" s="1"/>
  <c r="AI7" s="1"/>
  <c r="AI8" s="1"/>
  <c r="AI9" s="1"/>
  <c r="AI10" s="1"/>
  <c r="AI11" s="1"/>
  <c r="AI12" s="1"/>
  <c r="AI13" s="1"/>
  <c r="AI14" s="1"/>
  <c r="AI15" s="1"/>
  <c r="AI16" s="1"/>
  <c r="AI17" s="1"/>
  <c r="AI20" s="1"/>
  <c r="AI21" s="1"/>
  <c r="AI22" s="1"/>
  <c r="AI23" s="1"/>
  <c r="AI24" s="1"/>
  <c r="AI25" s="1"/>
  <c r="AI26" s="1"/>
  <c r="AI27" s="1"/>
  <c r="AI28" s="1"/>
  <c r="AI29" s="1"/>
  <c r="AI30" s="1"/>
  <c r="AI31" s="1"/>
  <c r="AI32" s="1"/>
  <c r="AI33" s="1"/>
  <c r="AI34" s="1"/>
  <c r="AI35" s="1"/>
  <c r="X4"/>
  <c r="X5" s="1"/>
  <c r="X6" s="1"/>
  <c r="X7" s="1"/>
  <c r="X8" s="1"/>
  <c r="X9" s="1"/>
  <c r="X10" s="1"/>
  <c r="X11" s="1"/>
  <c r="X12" s="1"/>
  <c r="X13" s="1"/>
  <c r="X14" s="1"/>
  <c r="X15" s="1"/>
  <c r="X16" s="1"/>
  <c r="X17" s="1"/>
  <c r="X20" s="1"/>
  <c r="X21" s="1"/>
  <c r="X22" s="1"/>
  <c r="X23" s="1"/>
  <c r="X24" s="1"/>
  <c r="X25" s="1"/>
  <c r="X26" s="1"/>
  <c r="X27" s="1"/>
  <c r="X28" s="1"/>
  <c r="X29" s="1"/>
  <c r="X30" s="1"/>
  <c r="X31" s="1"/>
  <c r="X32" s="1"/>
  <c r="X33" s="1"/>
  <c r="X34" s="1"/>
  <c r="M4"/>
  <c r="M5" s="1"/>
  <c r="M6" s="1"/>
  <c r="M7" s="1"/>
  <c r="M8" s="1"/>
  <c r="M9" s="1"/>
  <c r="M10" s="1"/>
  <c r="M11" s="1"/>
  <c r="M12" s="1"/>
  <c r="M13" s="1"/>
  <c r="M14" s="1"/>
  <c r="M15" s="1"/>
  <c r="M16" s="1"/>
  <c r="M17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AM3"/>
  <c r="Q3"/>
  <c r="Q18" s="1"/>
  <c r="F18" l="1"/>
  <c r="T27"/>
  <c r="T23"/>
  <c r="AQ13"/>
  <c r="AF19"/>
  <c r="AF27" s="1"/>
  <c r="AM18"/>
  <c r="AB18"/>
  <c r="AF5"/>
  <c r="AF13" s="1"/>
  <c r="AR5"/>
  <c r="AQ6"/>
  <c r="AJ19"/>
  <c r="AB36"/>
  <c r="AB37" s="1"/>
  <c r="K23"/>
  <c r="AG23"/>
  <c r="AP23"/>
  <c r="AR23" s="1"/>
  <c r="F19"/>
  <c r="T13"/>
  <c r="V23"/>
  <c r="P37"/>
  <c r="U6"/>
  <c r="V13"/>
  <c r="J5"/>
  <c r="J13" s="1"/>
  <c r="K13" s="1"/>
  <c r="I13"/>
  <c r="F36"/>
  <c r="F37" s="1"/>
  <c r="J19"/>
  <c r="J27" s="1"/>
  <c r="V9"/>
  <c r="N36"/>
  <c r="P36"/>
  <c r="N37"/>
  <c r="AM39"/>
  <c r="AM19"/>
  <c r="AM40" s="1"/>
  <c r="AB19"/>
  <c r="AB40" s="1"/>
  <c r="AB39"/>
  <c r="D40"/>
  <c r="I20"/>
  <c r="I28" s="1"/>
  <c r="I29" s="1"/>
  <c r="AE20"/>
  <c r="AE28" s="1"/>
  <c r="AE29" s="1"/>
  <c r="Z40"/>
  <c r="U10"/>
  <c r="V10" s="1"/>
  <c r="U24"/>
  <c r="V24" s="1"/>
  <c r="AQ24"/>
  <c r="AR24" s="1"/>
  <c r="AQ10"/>
  <c r="AR10" s="1"/>
  <c r="AG13"/>
  <c r="AR13"/>
  <c r="Q36"/>
  <c r="Q19"/>
  <c r="Q37" s="1"/>
  <c r="J24"/>
  <c r="K24" s="1"/>
  <c r="J10"/>
  <c r="K10" s="1"/>
  <c r="AF24"/>
  <c r="AG24" s="1"/>
  <c r="AF10"/>
  <c r="AG10" s="1"/>
  <c r="AQ14"/>
  <c r="AG5"/>
  <c r="V6"/>
  <c r="K9"/>
  <c r="AR9"/>
  <c r="AP13"/>
  <c r="C19"/>
  <c r="E19"/>
  <c r="I19"/>
  <c r="I27" s="1"/>
  <c r="K27" s="1"/>
  <c r="O19"/>
  <c r="U19"/>
  <c r="Y19"/>
  <c r="AA19"/>
  <c r="AE19"/>
  <c r="AE27" s="1"/>
  <c r="AG27" s="1"/>
  <c r="AK19"/>
  <c r="AQ19"/>
  <c r="D39"/>
  <c r="O36"/>
  <c r="Z39"/>
  <c r="AK39"/>
  <c r="V5"/>
  <c r="U20"/>
  <c r="AQ20"/>
  <c r="K5" l="1"/>
  <c r="AJ40"/>
  <c r="AP6"/>
  <c r="AP27"/>
  <c r="U14"/>
  <c r="U15" s="1"/>
  <c r="V15" s="1"/>
  <c r="F40"/>
  <c r="F39"/>
  <c r="AQ28"/>
  <c r="AQ27"/>
  <c r="AR27" s="1"/>
  <c r="AR19"/>
  <c r="AA40"/>
  <c r="AF20"/>
  <c r="AF6"/>
  <c r="U27"/>
  <c r="V27" s="1"/>
  <c r="V19"/>
  <c r="E40"/>
  <c r="J20"/>
  <c r="J6"/>
  <c r="AG19"/>
  <c r="K19"/>
  <c r="U28"/>
  <c r="AK40"/>
  <c r="AP20"/>
  <c r="AP28" s="1"/>
  <c r="AP29" s="1"/>
  <c r="Y40"/>
  <c r="AE6"/>
  <c r="AE14" s="1"/>
  <c r="AE15" s="1"/>
  <c r="O37"/>
  <c r="T20"/>
  <c r="T28" s="1"/>
  <c r="T29" s="1"/>
  <c r="C40"/>
  <c r="I6"/>
  <c r="I14" s="1"/>
  <c r="I15" s="1"/>
  <c r="AQ15"/>
  <c r="V14"/>
  <c r="AP14" l="1"/>
  <c r="AR6"/>
  <c r="V28"/>
  <c r="U29"/>
  <c r="V29" s="1"/>
  <c r="J28"/>
  <c r="K20"/>
  <c r="AG6"/>
  <c r="AF14"/>
  <c r="AR28"/>
  <c r="AQ29"/>
  <c r="J14"/>
  <c r="K6"/>
  <c r="AF28"/>
  <c r="AG20"/>
  <c r="V20"/>
  <c r="AR20"/>
  <c r="AP15" l="1"/>
  <c r="AR14"/>
  <c r="AF29"/>
  <c r="AG28"/>
  <c r="J15"/>
  <c r="K14"/>
  <c r="K28"/>
  <c r="J29"/>
  <c r="AF15"/>
  <c r="AG14"/>
</calcChain>
</file>

<file path=xl/sharedStrings.xml><?xml version="1.0" encoding="utf-8"?>
<sst xmlns="http://schemas.openxmlformats.org/spreadsheetml/2006/main" count="192" uniqueCount="16">
  <si>
    <t>Possivel</t>
  </si>
  <si>
    <t>Realizado</t>
  </si>
  <si>
    <t>Saldo Diario</t>
  </si>
  <si>
    <t>Saldo Parcial horas</t>
  </si>
  <si>
    <t>Saldo Parcial R$</t>
  </si>
  <si>
    <t>Mês</t>
  </si>
  <si>
    <t>Meta</t>
  </si>
  <si>
    <t>Rendimentos</t>
  </si>
  <si>
    <t>Horas</t>
  </si>
  <si>
    <t>1° Quinzena</t>
  </si>
  <si>
    <t>2° Quinzena</t>
  </si>
  <si>
    <t>Mensal</t>
  </si>
  <si>
    <t>Saldo</t>
  </si>
  <si>
    <t>JANEIRO</t>
  </si>
  <si>
    <t>FEVEREIRO</t>
  </si>
  <si>
    <t>MARÇO</t>
  </si>
</sst>
</file>

<file path=xl/styles.xml><?xml version="1.0" encoding="utf-8"?>
<styleSheet xmlns="http://schemas.openxmlformats.org/spreadsheetml/2006/main">
  <numFmts count="1">
    <numFmt numFmtId="164" formatCode="mmm\ dd\ ddd"/>
  </numFmts>
  <fonts count="5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 shrinkToFi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>
      <alignment horizontal="left" shrinkToFit="1"/>
    </xf>
    <xf numFmtId="0" fontId="0" fillId="0" borderId="4" xfId="0" applyBorder="1" applyAlignment="1">
      <alignment horizontal="left" shrinkToFit="1"/>
    </xf>
    <xf numFmtId="0" fontId="1" fillId="0" borderId="1" xfId="0" applyFont="1" applyBorder="1" applyAlignment="1">
      <alignment horizontal="center" shrinkToFit="1"/>
    </xf>
    <xf numFmtId="0" fontId="1" fillId="0" borderId="2" xfId="0" applyFont="1" applyBorder="1" applyAlignment="1">
      <alignment horizontal="center" shrinkToFit="1"/>
    </xf>
    <xf numFmtId="0" fontId="1" fillId="0" borderId="3" xfId="0" applyFont="1" applyBorder="1" applyAlignment="1">
      <alignment horizontal="center" shrinkToFit="1"/>
    </xf>
    <xf numFmtId="14" fontId="2" fillId="0" borderId="0" xfId="0" applyNumberFormat="1" applyFont="1"/>
    <xf numFmtId="0" fontId="0" fillId="0" borderId="0" xfId="0" applyAlignment="1">
      <alignment shrinkToFit="1"/>
    </xf>
    <xf numFmtId="0" fontId="0" fillId="0" borderId="0" xfId="0" applyFill="1" applyBorder="1" applyAlignment="1">
      <alignment horizontal="center"/>
    </xf>
    <xf numFmtId="164" fontId="3" fillId="0" borderId="4" xfId="0" applyNumberFormat="1" applyFont="1" applyBorder="1" applyAlignment="1">
      <alignment horizontal="left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left" shrinkToFi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4" xfId="0" applyNumberFormat="1" applyFill="1" applyBorder="1" applyAlignment="1">
      <alignment horizontal="left" shrinkToFit="1"/>
    </xf>
    <xf numFmtId="164" fontId="3" fillId="0" borderId="4" xfId="0" applyNumberFormat="1" applyFont="1" applyFill="1" applyBorder="1" applyAlignment="1">
      <alignment horizontal="left" shrinkToFit="1"/>
    </xf>
    <xf numFmtId="0" fontId="0" fillId="0" borderId="4" xfId="0" applyFill="1" applyBorder="1" applyAlignment="1">
      <alignment horizontal="left" shrinkToFit="1"/>
    </xf>
    <xf numFmtId="164" fontId="3" fillId="0" borderId="7" xfId="0" applyNumberFormat="1" applyFont="1" applyFill="1" applyBorder="1" applyAlignment="1">
      <alignment horizontal="left" shrinkToFit="1"/>
    </xf>
    <xf numFmtId="0" fontId="0" fillId="0" borderId="5" xfId="0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shrinkToFit="1"/>
    </xf>
    <xf numFmtId="164" fontId="0" fillId="4" borderId="4" xfId="0" applyNumberFormat="1" applyFill="1" applyBorder="1" applyAlignment="1">
      <alignment horizontal="center" shrinkToFit="1"/>
    </xf>
    <xf numFmtId="164" fontId="0" fillId="0" borderId="4" xfId="0" applyNumberFormat="1" applyFill="1" applyBorder="1" applyAlignment="1">
      <alignment horizontal="center" shrinkToFit="1"/>
    </xf>
    <xf numFmtId="164" fontId="3" fillId="0" borderId="4" xfId="0" applyNumberFormat="1" applyFont="1" applyFill="1" applyBorder="1" applyAlignment="1">
      <alignment horizontal="center" shrinkToFit="1"/>
    </xf>
    <xf numFmtId="164" fontId="0" fillId="3" borderId="4" xfId="0" applyNumberFormat="1" applyFill="1" applyBorder="1" applyAlignment="1">
      <alignment horizontal="center" shrinkToFit="1"/>
    </xf>
    <xf numFmtId="164" fontId="3" fillId="0" borderId="4" xfId="0" applyNumberFormat="1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164" fontId="3" fillId="0" borderId="7" xfId="0" applyNumberFormat="1" applyFont="1" applyBorder="1" applyAlignment="1">
      <alignment horizontal="center" shrinkToFit="1"/>
    </xf>
    <xf numFmtId="164" fontId="0" fillId="2" borderId="4" xfId="0" applyNumberFormat="1" applyFill="1" applyBorder="1" applyAlignment="1">
      <alignment horizontal="center" shrinkToFit="1"/>
    </xf>
    <xf numFmtId="0" fontId="3" fillId="0" borderId="0" xfId="0" applyFont="1" applyAlignment="1">
      <alignment horizontal="center" shrinkToFi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M40"/>
  <sheetViews>
    <sheetView showGridLines="0" tabSelected="1" zoomScale="70" zoomScaleNormal="70" workbookViewId="0">
      <selection activeCell="C1" sqref="C1"/>
    </sheetView>
  </sheetViews>
  <sheetFormatPr defaultRowHeight="15"/>
  <cols>
    <col min="2" max="2" width="20.140625" style="1" customWidth="1"/>
    <col min="3" max="3" width="13.140625" style="2" bestFit="1" customWidth="1"/>
    <col min="4" max="4" width="10.28515625" style="2" bestFit="1" customWidth="1"/>
    <col min="5" max="5" width="15" style="2" bestFit="1" customWidth="1"/>
    <col min="6" max="6" width="17.7109375" style="2" bestFit="1" customWidth="1"/>
    <col min="8" max="11" width="10.7109375" customWidth="1"/>
    <col min="13" max="13" width="20.140625" style="2" customWidth="1"/>
    <col min="14" max="14" width="13.140625" bestFit="1" customWidth="1"/>
    <col min="15" max="15" width="9.28515625" bestFit="1" customWidth="1"/>
    <col min="16" max="16" width="15" bestFit="1" customWidth="1"/>
    <col min="17" max="17" width="17.7109375" bestFit="1" customWidth="1"/>
    <col min="19" max="19" width="13.85546875" bestFit="1" customWidth="1"/>
    <col min="21" max="21" width="12.140625" bestFit="1" customWidth="1"/>
    <col min="22" max="22" width="8.5703125" bestFit="1" customWidth="1"/>
    <col min="24" max="24" width="24.28515625" style="2" bestFit="1" customWidth="1"/>
    <col min="25" max="25" width="13.140625" bestFit="1" customWidth="1"/>
    <col min="26" max="26" width="10.28515625" bestFit="1" customWidth="1"/>
    <col min="27" max="27" width="15" bestFit="1" customWidth="1"/>
    <col min="28" max="28" width="17.7109375" bestFit="1" customWidth="1"/>
    <col min="30" max="30" width="13.85546875" bestFit="1" customWidth="1"/>
    <col min="31" max="31" width="10.28515625" bestFit="1" customWidth="1"/>
    <col min="32" max="32" width="11.7109375" bestFit="1" customWidth="1"/>
    <col min="33" max="33" width="7.42578125" bestFit="1" customWidth="1"/>
    <col min="35" max="35" width="24.28515625" bestFit="1" customWidth="1"/>
    <col min="36" max="36" width="13.140625" bestFit="1" customWidth="1"/>
    <col min="37" max="37" width="10.28515625" bestFit="1" customWidth="1"/>
    <col min="38" max="38" width="15" bestFit="1" customWidth="1"/>
    <col min="39" max="39" width="17.7109375" bestFit="1" customWidth="1"/>
    <col min="41" max="41" width="13.85546875" bestFit="1" customWidth="1"/>
    <col min="42" max="42" width="10.28515625" bestFit="1" customWidth="1"/>
    <col min="43" max="43" width="12.140625" bestFit="1" customWidth="1"/>
    <col min="44" max="44" width="8.5703125" bestFit="1" customWidth="1"/>
  </cols>
  <sheetData>
    <row r="1" spans="2:65" ht="21.75" customHeight="1">
      <c r="B1" s="38" t="s">
        <v>13</v>
      </c>
      <c r="C1"/>
      <c r="D1"/>
      <c r="E1"/>
      <c r="F1"/>
      <c r="M1" s="21" t="s">
        <v>14</v>
      </c>
      <c r="X1" s="21" t="s">
        <v>15</v>
      </c>
      <c r="AI1" s="21" t="s">
        <v>15</v>
      </c>
    </row>
    <row r="2" spans="2:65">
      <c r="B2" s="29" t="s">
        <v>5</v>
      </c>
      <c r="C2" s="8" t="s">
        <v>0</v>
      </c>
      <c r="D2" s="8" t="s">
        <v>6</v>
      </c>
      <c r="E2" s="8" t="s">
        <v>1</v>
      </c>
      <c r="F2" s="9" t="s">
        <v>2</v>
      </c>
      <c r="J2" s="10"/>
      <c r="M2" s="7" t="s">
        <v>5</v>
      </c>
      <c r="N2" s="8" t="s">
        <v>0</v>
      </c>
      <c r="O2" s="8" t="s">
        <v>6</v>
      </c>
      <c r="P2" s="8" t="s">
        <v>1</v>
      </c>
      <c r="Q2" s="9" t="s">
        <v>2</v>
      </c>
      <c r="U2" s="10">
        <v>40452</v>
      </c>
      <c r="X2" s="7" t="s">
        <v>5</v>
      </c>
      <c r="Y2" s="8" t="s">
        <v>0</v>
      </c>
      <c r="Z2" s="8" t="s">
        <v>6</v>
      </c>
      <c r="AA2" s="8" t="s">
        <v>1</v>
      </c>
      <c r="AB2" s="9" t="s">
        <v>2</v>
      </c>
      <c r="AF2" s="10">
        <v>40483</v>
      </c>
      <c r="AI2" s="7" t="s">
        <v>5</v>
      </c>
      <c r="AJ2" s="8" t="s">
        <v>0</v>
      </c>
      <c r="AK2" s="8" t="s">
        <v>6</v>
      </c>
      <c r="AL2" s="8" t="s">
        <v>1</v>
      </c>
      <c r="AM2" s="9" t="s">
        <v>2</v>
      </c>
      <c r="AQ2" s="10">
        <v>40513</v>
      </c>
    </row>
    <row r="3" spans="2:65">
      <c r="B3" s="30">
        <v>40544</v>
      </c>
      <c r="C3" s="3"/>
      <c r="D3" s="3"/>
      <c r="E3" s="3"/>
      <c r="F3" s="4"/>
      <c r="H3" s="11"/>
      <c r="M3" s="31">
        <v>40575</v>
      </c>
      <c r="N3" s="26">
        <v>6</v>
      </c>
      <c r="O3" s="26">
        <v>6.2</v>
      </c>
      <c r="P3" s="3"/>
      <c r="Q3" s="4">
        <f t="shared" ref="Q3:Q17" si="0">P3-N3</f>
        <v>-6</v>
      </c>
      <c r="S3" s="11"/>
      <c r="X3" s="31">
        <v>40603</v>
      </c>
      <c r="Y3" s="3"/>
      <c r="Z3" s="3"/>
      <c r="AA3" s="3"/>
      <c r="AB3" s="4"/>
      <c r="AD3" s="11"/>
      <c r="AI3" s="22">
        <v>40513</v>
      </c>
      <c r="AJ3" s="3">
        <v>6</v>
      </c>
      <c r="AK3" s="3">
        <v>6.2</v>
      </c>
      <c r="AL3" s="3">
        <v>7.9</v>
      </c>
      <c r="AM3" s="4">
        <f t="shared" ref="AM3:AM12" si="1">AL3-AJ3</f>
        <v>1.9000000000000004</v>
      </c>
      <c r="AO3" s="11"/>
    </row>
    <row r="4" spans="2:65">
      <c r="B4" s="30">
        <f>B3+1</f>
        <v>40545</v>
      </c>
      <c r="C4" s="3"/>
      <c r="D4" s="3"/>
      <c r="E4" s="3"/>
      <c r="F4" s="4"/>
      <c r="H4" s="11" t="s">
        <v>9</v>
      </c>
      <c r="I4" s="2" t="s">
        <v>0</v>
      </c>
      <c r="J4" s="2" t="s">
        <v>1</v>
      </c>
      <c r="K4" s="12" t="s">
        <v>12</v>
      </c>
      <c r="M4" s="31">
        <f>M3+1</f>
        <v>40576</v>
      </c>
      <c r="N4" s="26">
        <v>6</v>
      </c>
      <c r="O4" s="26">
        <v>6.2</v>
      </c>
      <c r="P4" s="3"/>
      <c r="Q4" s="4">
        <f t="shared" si="0"/>
        <v>-6</v>
      </c>
      <c r="S4" s="11" t="s">
        <v>9</v>
      </c>
      <c r="T4" s="2" t="s">
        <v>0</v>
      </c>
      <c r="U4" s="2" t="s">
        <v>1</v>
      </c>
      <c r="V4" s="12" t="s">
        <v>12</v>
      </c>
      <c r="X4" s="31">
        <f>X3+1</f>
        <v>40604</v>
      </c>
      <c r="Y4" s="3"/>
      <c r="Z4" s="3"/>
      <c r="AA4" s="3"/>
      <c r="AB4" s="4"/>
      <c r="AD4" s="11" t="s">
        <v>9</v>
      </c>
      <c r="AE4" s="2" t="s">
        <v>0</v>
      </c>
      <c r="AF4" s="2" t="s">
        <v>1</v>
      </c>
      <c r="AG4" s="12" t="s">
        <v>12</v>
      </c>
      <c r="AI4" s="22">
        <f>AI3+1</f>
        <v>40514</v>
      </c>
      <c r="AJ4" s="3">
        <v>6</v>
      </c>
      <c r="AK4" s="3">
        <v>6.2</v>
      </c>
      <c r="AL4" s="3">
        <v>5.8</v>
      </c>
      <c r="AM4" s="4">
        <f t="shared" si="1"/>
        <v>-0.20000000000000018</v>
      </c>
      <c r="AO4" s="11" t="s">
        <v>9</v>
      </c>
      <c r="AP4" s="2" t="s">
        <v>0</v>
      </c>
      <c r="AQ4" s="2" t="s">
        <v>1</v>
      </c>
      <c r="AR4" s="12" t="s">
        <v>12</v>
      </c>
    </row>
    <row r="5" spans="2:65">
      <c r="B5" s="31">
        <f t="shared" ref="B5:B17" si="2">B4+1</f>
        <v>40546</v>
      </c>
      <c r="C5" s="3">
        <v>6</v>
      </c>
      <c r="D5" s="3">
        <v>6.2</v>
      </c>
      <c r="E5" s="3">
        <v>5.8</v>
      </c>
      <c r="F5" s="4">
        <f t="shared" ref="F5:F16" si="3">E5-C5</f>
        <v>-0.20000000000000018</v>
      </c>
      <c r="H5" s="11" t="s">
        <v>8</v>
      </c>
      <c r="I5" s="2">
        <f>C18</f>
        <v>60</v>
      </c>
      <c r="J5" s="2">
        <f>E18</f>
        <v>55.5</v>
      </c>
      <c r="K5" s="2">
        <f>J5-I5</f>
        <v>-4.5</v>
      </c>
      <c r="M5" s="31">
        <f t="shared" ref="M5:M17" si="4">M4+1</f>
        <v>40577</v>
      </c>
      <c r="N5" s="26">
        <v>6</v>
      </c>
      <c r="O5" s="26">
        <v>6.2</v>
      </c>
      <c r="P5" s="3"/>
      <c r="Q5" s="4">
        <f t="shared" si="0"/>
        <v>-6</v>
      </c>
      <c r="S5" s="11" t="s">
        <v>8</v>
      </c>
      <c r="T5" s="2">
        <f>N18</f>
        <v>66</v>
      </c>
      <c r="U5" s="2">
        <f>P18</f>
        <v>0</v>
      </c>
      <c r="V5" s="2">
        <f>U5-T5</f>
        <v>-66</v>
      </c>
      <c r="X5" s="31">
        <f t="shared" ref="X5:X17" si="5">X4+1</f>
        <v>40605</v>
      </c>
      <c r="Y5" s="3">
        <v>6</v>
      </c>
      <c r="Z5" s="3">
        <v>6.2</v>
      </c>
      <c r="AA5" s="3">
        <v>4.9000000000000004</v>
      </c>
      <c r="AB5" s="4">
        <f t="shared" ref="AB5:AB14" si="6">AA5-Y5</f>
        <v>-1.0999999999999996</v>
      </c>
      <c r="AD5" s="11" t="s">
        <v>8</v>
      </c>
      <c r="AE5" s="2">
        <f>Y18</f>
        <v>48</v>
      </c>
      <c r="AF5" s="2">
        <f>AA18</f>
        <v>41.3</v>
      </c>
      <c r="AG5" s="2">
        <f>AF5-AE5</f>
        <v>-6.7000000000000028</v>
      </c>
      <c r="AI5" s="22">
        <f t="shared" ref="AI5:AI17" si="7">AI4+1</f>
        <v>40515</v>
      </c>
      <c r="AJ5" s="3">
        <v>6</v>
      </c>
      <c r="AK5" s="3">
        <v>6.2</v>
      </c>
      <c r="AL5" s="3">
        <v>6</v>
      </c>
      <c r="AM5" s="4">
        <f t="shared" si="1"/>
        <v>0</v>
      </c>
      <c r="AO5" s="11" t="s">
        <v>8</v>
      </c>
      <c r="AP5" s="2">
        <f>AJ18</f>
        <v>66</v>
      </c>
      <c r="AQ5" s="2">
        <f>AL18</f>
        <v>59.400000000000006</v>
      </c>
      <c r="AR5" s="2">
        <f>AQ5-AP5</f>
        <v>-6.5999999999999943</v>
      </c>
    </row>
    <row r="6" spans="2:65">
      <c r="B6" s="31">
        <f t="shared" si="2"/>
        <v>40547</v>
      </c>
      <c r="C6" s="3">
        <v>6</v>
      </c>
      <c r="D6" s="3">
        <v>6.2</v>
      </c>
      <c r="E6" s="3">
        <v>0</v>
      </c>
      <c r="F6" s="4">
        <f t="shared" si="3"/>
        <v>-6</v>
      </c>
      <c r="H6" s="11" t="s">
        <v>7</v>
      </c>
      <c r="I6" s="2">
        <f>C19</f>
        <v>720</v>
      </c>
      <c r="J6" s="2">
        <f>E19</f>
        <v>666</v>
      </c>
      <c r="K6" s="2">
        <f>J6-I6</f>
        <v>-54</v>
      </c>
      <c r="M6" s="31">
        <f t="shared" si="4"/>
        <v>40578</v>
      </c>
      <c r="N6" s="26">
        <v>6</v>
      </c>
      <c r="O6" s="26">
        <v>6.2</v>
      </c>
      <c r="P6" s="3"/>
      <c r="Q6" s="4">
        <f t="shared" si="0"/>
        <v>-6</v>
      </c>
      <c r="S6" s="11" t="s">
        <v>7</v>
      </c>
      <c r="T6" s="2">
        <f>N19</f>
        <v>792</v>
      </c>
      <c r="U6" s="2">
        <f>P19</f>
        <v>0</v>
      </c>
      <c r="V6" s="2">
        <f>U6-T6</f>
        <v>-792</v>
      </c>
      <c r="X6" s="31">
        <f t="shared" si="5"/>
        <v>40606</v>
      </c>
      <c r="Y6" s="3">
        <v>6</v>
      </c>
      <c r="Z6" s="3">
        <v>6.2</v>
      </c>
      <c r="AA6" s="3">
        <v>6.2</v>
      </c>
      <c r="AB6" s="4">
        <f t="shared" si="6"/>
        <v>0.20000000000000018</v>
      </c>
      <c r="AD6" s="11" t="s">
        <v>7</v>
      </c>
      <c r="AE6" s="2">
        <f>Y19</f>
        <v>576</v>
      </c>
      <c r="AF6" s="2">
        <f>AA19</f>
        <v>495.59999999999997</v>
      </c>
      <c r="AG6" s="2">
        <f>AF6-AE6</f>
        <v>-80.400000000000034</v>
      </c>
      <c r="AI6" s="5">
        <f t="shared" si="7"/>
        <v>40516</v>
      </c>
      <c r="AJ6" s="3"/>
      <c r="AK6" s="3"/>
      <c r="AL6" s="3"/>
      <c r="AM6" s="4"/>
      <c r="AO6" s="11" t="s">
        <v>7</v>
      </c>
      <c r="AP6" s="2">
        <f>AJ19</f>
        <v>792</v>
      </c>
      <c r="AQ6" s="2">
        <f>AL19</f>
        <v>712.80000000000007</v>
      </c>
      <c r="AR6" s="2">
        <f>AQ6-AP6</f>
        <v>-79.199999999999932</v>
      </c>
    </row>
    <row r="7" spans="2:65">
      <c r="B7" s="31">
        <f t="shared" si="2"/>
        <v>40548</v>
      </c>
      <c r="C7" s="3">
        <v>6</v>
      </c>
      <c r="D7" s="3">
        <v>6.2</v>
      </c>
      <c r="E7" s="3">
        <v>6.5</v>
      </c>
      <c r="F7" s="4">
        <f t="shared" si="3"/>
        <v>0.5</v>
      </c>
      <c r="H7" s="11"/>
      <c r="I7" s="2"/>
      <c r="J7" s="2"/>
      <c r="M7" s="30">
        <f t="shared" si="4"/>
        <v>40579</v>
      </c>
      <c r="N7" s="26"/>
      <c r="O7" s="26"/>
      <c r="P7" s="3"/>
      <c r="Q7" s="4"/>
      <c r="S7" s="11"/>
      <c r="T7" s="2"/>
      <c r="U7" s="2"/>
      <c r="X7" s="31">
        <f t="shared" si="5"/>
        <v>40607</v>
      </c>
      <c r="Y7" s="3">
        <v>6</v>
      </c>
      <c r="Z7" s="3">
        <v>6.2</v>
      </c>
      <c r="AA7" s="3">
        <v>6.5</v>
      </c>
      <c r="AB7" s="4">
        <f t="shared" si="6"/>
        <v>0.5</v>
      </c>
      <c r="AD7" s="11"/>
      <c r="AE7" s="2"/>
      <c r="AF7" s="2"/>
      <c r="AI7" s="5">
        <f t="shared" si="7"/>
        <v>40517</v>
      </c>
      <c r="AJ7" s="3"/>
      <c r="AK7" s="3"/>
      <c r="AL7" s="3"/>
      <c r="AM7" s="4"/>
      <c r="AO7" s="11"/>
      <c r="AP7" s="2"/>
      <c r="AQ7" s="2"/>
    </row>
    <row r="8" spans="2:65">
      <c r="B8" s="31">
        <f t="shared" si="2"/>
        <v>40549</v>
      </c>
      <c r="C8" s="3">
        <v>6</v>
      </c>
      <c r="D8" s="3">
        <v>6.2</v>
      </c>
      <c r="E8" s="3">
        <v>6</v>
      </c>
      <c r="F8" s="4">
        <f t="shared" si="3"/>
        <v>0</v>
      </c>
      <c r="H8" s="11" t="s">
        <v>10</v>
      </c>
      <c r="I8" s="2" t="s">
        <v>0</v>
      </c>
      <c r="J8" s="2" t="s">
        <v>1</v>
      </c>
      <c r="K8" s="12" t="s">
        <v>12</v>
      </c>
      <c r="M8" s="30">
        <f t="shared" si="4"/>
        <v>40580</v>
      </c>
      <c r="N8" s="26"/>
      <c r="O8" s="26"/>
      <c r="P8" s="3"/>
      <c r="Q8" s="4"/>
      <c r="S8" s="11" t="s">
        <v>10</v>
      </c>
      <c r="T8" s="2" t="s">
        <v>0</v>
      </c>
      <c r="U8" s="2" t="s">
        <v>1</v>
      </c>
      <c r="V8" s="12" t="s">
        <v>12</v>
      </c>
      <c r="X8" s="31">
        <f t="shared" si="5"/>
        <v>40608</v>
      </c>
      <c r="Y8" s="3"/>
      <c r="Z8" s="3"/>
      <c r="AA8" s="3"/>
      <c r="AB8" s="4"/>
      <c r="AD8" s="11" t="s">
        <v>10</v>
      </c>
      <c r="AE8" s="2" t="s">
        <v>0</v>
      </c>
      <c r="AF8" s="2" t="s">
        <v>1</v>
      </c>
      <c r="AG8" s="12" t="s">
        <v>12</v>
      </c>
      <c r="AI8" s="22">
        <f t="shared" si="7"/>
        <v>40518</v>
      </c>
      <c r="AJ8" s="3">
        <v>6</v>
      </c>
      <c r="AK8" s="3">
        <v>6.2</v>
      </c>
      <c r="AL8" s="3">
        <v>0</v>
      </c>
      <c r="AM8" s="4">
        <f t="shared" si="1"/>
        <v>-6</v>
      </c>
      <c r="AO8" s="11" t="s">
        <v>10</v>
      </c>
      <c r="AP8" s="2" t="s">
        <v>0</v>
      </c>
      <c r="AQ8" s="2" t="s">
        <v>1</v>
      </c>
      <c r="AR8" s="12" t="s">
        <v>12</v>
      </c>
    </row>
    <row r="9" spans="2:65">
      <c r="B9" s="31">
        <f t="shared" si="2"/>
        <v>40550</v>
      </c>
      <c r="C9" s="3">
        <v>6</v>
      </c>
      <c r="D9" s="3">
        <v>6.2</v>
      </c>
      <c r="E9" s="3">
        <v>5.0999999999999996</v>
      </c>
      <c r="F9" s="4">
        <f t="shared" si="3"/>
        <v>-0.90000000000000036</v>
      </c>
      <c r="H9" s="11" t="s">
        <v>8</v>
      </c>
      <c r="I9" s="2">
        <f>C36</f>
        <v>60</v>
      </c>
      <c r="J9" s="2">
        <f>E36</f>
        <v>54</v>
      </c>
      <c r="K9" s="2">
        <f>J9-I9</f>
        <v>-6</v>
      </c>
      <c r="M9" s="31">
        <f t="shared" si="4"/>
        <v>40581</v>
      </c>
      <c r="N9" s="26">
        <v>6</v>
      </c>
      <c r="O9" s="26">
        <v>6.2</v>
      </c>
      <c r="P9" s="3"/>
      <c r="Q9" s="4">
        <f t="shared" si="0"/>
        <v>-6</v>
      </c>
      <c r="S9" s="11" t="s">
        <v>8</v>
      </c>
      <c r="T9" s="2">
        <f>N33</f>
        <v>54</v>
      </c>
      <c r="U9" s="2">
        <f>P33</f>
        <v>0</v>
      </c>
      <c r="V9" s="2">
        <f>U9-T9</f>
        <v>-54</v>
      </c>
      <c r="X9" s="31">
        <f t="shared" si="5"/>
        <v>40609</v>
      </c>
      <c r="Y9" s="3"/>
      <c r="Z9" s="3"/>
      <c r="AA9" s="3"/>
      <c r="AB9" s="4"/>
      <c r="AD9" s="11" t="s">
        <v>8</v>
      </c>
      <c r="AE9" s="2">
        <f>Y36</f>
        <v>66</v>
      </c>
      <c r="AF9" s="2">
        <f>AA36</f>
        <v>77.5</v>
      </c>
      <c r="AG9" s="2">
        <f>AF9-AE9</f>
        <v>11.5</v>
      </c>
      <c r="AI9" s="22">
        <f t="shared" si="7"/>
        <v>40519</v>
      </c>
      <c r="AJ9" s="3">
        <v>6</v>
      </c>
      <c r="AK9" s="3">
        <v>6.2</v>
      </c>
      <c r="AL9" s="3">
        <v>9.5</v>
      </c>
      <c r="AM9" s="4">
        <f t="shared" si="1"/>
        <v>3.5</v>
      </c>
      <c r="AO9" s="11" t="s">
        <v>8</v>
      </c>
      <c r="AP9" s="2">
        <f>AJ36</f>
        <v>72</v>
      </c>
      <c r="AQ9" s="2">
        <f>AL36</f>
        <v>80.2</v>
      </c>
      <c r="AR9" s="2">
        <f>AQ9-AP9</f>
        <v>8.2000000000000028</v>
      </c>
    </row>
    <row r="10" spans="2:65">
      <c r="B10" s="30">
        <f t="shared" si="2"/>
        <v>40551</v>
      </c>
      <c r="C10" s="3"/>
      <c r="D10" s="3"/>
      <c r="E10" s="3"/>
      <c r="F10" s="4"/>
      <c r="H10" s="11" t="s">
        <v>7</v>
      </c>
      <c r="I10" s="2">
        <f>C37</f>
        <v>720</v>
      </c>
      <c r="J10" s="2">
        <f>E37</f>
        <v>648</v>
      </c>
      <c r="K10" s="2">
        <f>J10-I10</f>
        <v>-72</v>
      </c>
      <c r="M10" s="31">
        <f t="shared" si="4"/>
        <v>40582</v>
      </c>
      <c r="N10" s="26">
        <v>6</v>
      </c>
      <c r="O10" s="26">
        <v>6.2</v>
      </c>
      <c r="P10" s="3"/>
      <c r="Q10" s="4">
        <f t="shared" si="0"/>
        <v>-6</v>
      </c>
      <c r="S10" s="11" t="s">
        <v>7</v>
      </c>
      <c r="T10" s="2">
        <f>N34</f>
        <v>648</v>
      </c>
      <c r="U10" s="2">
        <f>P34</f>
        <v>0</v>
      </c>
      <c r="V10" s="2">
        <f>U10-T10</f>
        <v>-648</v>
      </c>
      <c r="X10" s="31">
        <f t="shared" si="5"/>
        <v>40610</v>
      </c>
      <c r="Y10" s="3">
        <v>6</v>
      </c>
      <c r="Z10" s="3">
        <v>6.2</v>
      </c>
      <c r="AA10" s="3">
        <v>6.1</v>
      </c>
      <c r="AB10" s="4">
        <f t="shared" si="6"/>
        <v>9.9999999999999645E-2</v>
      </c>
      <c r="AD10" s="11" t="s">
        <v>7</v>
      </c>
      <c r="AE10" s="2">
        <f>Y37</f>
        <v>792</v>
      </c>
      <c r="AF10" s="2">
        <f>AA37</f>
        <v>930</v>
      </c>
      <c r="AG10" s="2">
        <f>AF10-AE10</f>
        <v>138</v>
      </c>
      <c r="AI10" s="22">
        <f t="shared" si="7"/>
        <v>40520</v>
      </c>
      <c r="AJ10" s="3">
        <v>6</v>
      </c>
      <c r="AK10" s="3">
        <v>6.2</v>
      </c>
      <c r="AL10" s="3">
        <v>5.7</v>
      </c>
      <c r="AM10" s="4">
        <f t="shared" si="1"/>
        <v>-0.29999999999999982</v>
      </c>
      <c r="AO10" s="11" t="s">
        <v>7</v>
      </c>
      <c r="AP10" s="2">
        <f>AJ37</f>
        <v>864</v>
      </c>
      <c r="AQ10" s="2">
        <f>AL37</f>
        <v>962.40000000000009</v>
      </c>
      <c r="AR10" s="2">
        <f>AQ10-AP10</f>
        <v>98.400000000000091</v>
      </c>
    </row>
    <row r="11" spans="2:65">
      <c r="B11" s="30">
        <f t="shared" si="2"/>
        <v>40552</v>
      </c>
      <c r="C11" s="3"/>
      <c r="D11" s="3"/>
      <c r="E11" s="3"/>
      <c r="F11" s="4"/>
      <c r="H11" s="11"/>
      <c r="I11" s="2"/>
      <c r="J11" s="2"/>
      <c r="M11" s="31">
        <f t="shared" si="4"/>
        <v>40583</v>
      </c>
      <c r="N11" s="26">
        <v>6</v>
      </c>
      <c r="O11" s="26">
        <v>6.2</v>
      </c>
      <c r="P11" s="3"/>
      <c r="Q11" s="4">
        <f t="shared" si="0"/>
        <v>-6</v>
      </c>
      <c r="S11" s="11"/>
      <c r="T11" s="2"/>
      <c r="U11" s="2"/>
      <c r="X11" s="31">
        <f t="shared" si="5"/>
        <v>40611</v>
      </c>
      <c r="Y11" s="3">
        <v>6</v>
      </c>
      <c r="Z11" s="3">
        <v>6.2</v>
      </c>
      <c r="AA11" s="3">
        <v>5.7</v>
      </c>
      <c r="AB11" s="4">
        <f t="shared" si="6"/>
        <v>-0.29999999999999982</v>
      </c>
      <c r="AD11" s="11"/>
      <c r="AE11" s="2"/>
      <c r="AF11" s="2"/>
      <c r="AI11" s="22">
        <f t="shared" si="7"/>
        <v>40521</v>
      </c>
      <c r="AJ11" s="3">
        <v>6</v>
      </c>
      <c r="AK11" s="3">
        <v>6.2</v>
      </c>
      <c r="AL11" s="3">
        <v>6</v>
      </c>
      <c r="AM11" s="4">
        <f t="shared" si="1"/>
        <v>0</v>
      </c>
      <c r="AO11" s="11"/>
      <c r="AP11" s="2"/>
      <c r="AQ11" s="2"/>
    </row>
    <row r="12" spans="2:65">
      <c r="B12" s="31">
        <f t="shared" si="2"/>
        <v>40553</v>
      </c>
      <c r="C12" s="3">
        <v>6</v>
      </c>
      <c r="D12" s="3">
        <v>6.2</v>
      </c>
      <c r="E12" s="3">
        <v>5.0999999999999996</v>
      </c>
      <c r="F12" s="4">
        <f t="shared" si="3"/>
        <v>-0.90000000000000036</v>
      </c>
      <c r="H12" s="11" t="s">
        <v>11</v>
      </c>
      <c r="I12" s="2" t="s">
        <v>0</v>
      </c>
      <c r="J12" s="2" t="s">
        <v>1</v>
      </c>
      <c r="K12" s="12" t="s">
        <v>12</v>
      </c>
      <c r="M12" s="31">
        <f t="shared" si="4"/>
        <v>40584</v>
      </c>
      <c r="N12" s="26">
        <v>6</v>
      </c>
      <c r="O12" s="26">
        <v>6.2</v>
      </c>
      <c r="P12" s="3"/>
      <c r="Q12" s="4">
        <f t="shared" si="0"/>
        <v>-6</v>
      </c>
      <c r="S12" s="11" t="s">
        <v>11</v>
      </c>
      <c r="T12" s="2" t="s">
        <v>0</v>
      </c>
      <c r="U12" s="2" t="s">
        <v>1</v>
      </c>
      <c r="V12" s="12" t="s">
        <v>12</v>
      </c>
      <c r="X12" s="31">
        <f t="shared" si="5"/>
        <v>40612</v>
      </c>
      <c r="Y12" s="3">
        <v>6</v>
      </c>
      <c r="Z12" s="3">
        <v>6.2</v>
      </c>
      <c r="AA12" s="3">
        <v>6.1</v>
      </c>
      <c r="AB12" s="4">
        <f t="shared" si="6"/>
        <v>9.9999999999999645E-2</v>
      </c>
      <c r="AD12" s="11" t="s">
        <v>11</v>
      </c>
      <c r="AE12" s="2" t="s">
        <v>0</v>
      </c>
      <c r="AF12" s="2" t="s">
        <v>1</v>
      </c>
      <c r="AG12" s="12" t="s">
        <v>12</v>
      </c>
      <c r="AI12" s="22">
        <f t="shared" si="7"/>
        <v>40522</v>
      </c>
      <c r="AJ12" s="3">
        <v>6</v>
      </c>
      <c r="AK12" s="3">
        <v>6.2</v>
      </c>
      <c r="AL12" s="3">
        <v>5.2</v>
      </c>
      <c r="AM12" s="4">
        <f t="shared" si="1"/>
        <v>-0.79999999999999982</v>
      </c>
      <c r="AO12" s="11" t="s">
        <v>11</v>
      </c>
      <c r="AP12" s="2" t="s">
        <v>0</v>
      </c>
      <c r="AQ12" s="2" t="s">
        <v>1</v>
      </c>
      <c r="AR12" s="12" t="s">
        <v>12</v>
      </c>
    </row>
    <row r="13" spans="2:65">
      <c r="B13" s="31">
        <f t="shared" si="2"/>
        <v>40554</v>
      </c>
      <c r="C13" s="3">
        <v>6</v>
      </c>
      <c r="D13" s="3">
        <v>6.2</v>
      </c>
      <c r="E13" s="3">
        <v>6</v>
      </c>
      <c r="F13" s="4">
        <f t="shared" si="3"/>
        <v>0</v>
      </c>
      <c r="H13" s="11" t="s">
        <v>8</v>
      </c>
      <c r="I13" s="2">
        <f>I5+I9</f>
        <v>120</v>
      </c>
      <c r="J13" s="2">
        <f>J5+J9</f>
        <v>109.5</v>
      </c>
      <c r="K13" s="2">
        <f>J13-I13</f>
        <v>-10.5</v>
      </c>
      <c r="M13" s="31">
        <f t="shared" si="4"/>
        <v>40585</v>
      </c>
      <c r="N13" s="26">
        <v>6</v>
      </c>
      <c r="O13" s="26">
        <v>6.2</v>
      </c>
      <c r="P13" s="3"/>
      <c r="Q13" s="4">
        <f t="shared" si="0"/>
        <v>-6</v>
      </c>
      <c r="S13" s="11" t="s">
        <v>8</v>
      </c>
      <c r="T13" s="2">
        <f>T5+T9</f>
        <v>120</v>
      </c>
      <c r="U13" s="2">
        <f>U5+U9</f>
        <v>0</v>
      </c>
      <c r="V13" s="2">
        <f>U13-T13</f>
        <v>-120</v>
      </c>
      <c r="X13" s="31">
        <f t="shared" si="5"/>
        <v>40613</v>
      </c>
      <c r="Y13" s="3">
        <v>6</v>
      </c>
      <c r="Z13" s="3">
        <v>6.2</v>
      </c>
      <c r="AA13" s="3">
        <v>5.8</v>
      </c>
      <c r="AB13" s="4">
        <f t="shared" si="6"/>
        <v>-0.20000000000000018</v>
      </c>
      <c r="AD13" s="11" t="s">
        <v>8</v>
      </c>
      <c r="AE13" s="2">
        <f>AE5+AE9</f>
        <v>114</v>
      </c>
      <c r="AF13" s="2">
        <f>AF5+AF9</f>
        <v>118.8</v>
      </c>
      <c r="AG13" s="2">
        <f>AF13-AE13</f>
        <v>4.7999999999999972</v>
      </c>
      <c r="AI13" s="5">
        <f t="shared" si="7"/>
        <v>40523</v>
      </c>
      <c r="AJ13" s="3"/>
      <c r="AK13" s="3"/>
      <c r="AL13" s="3"/>
      <c r="AM13" s="4"/>
      <c r="AO13" s="11" t="s">
        <v>8</v>
      </c>
      <c r="AP13" s="2">
        <f>AP5+AP9</f>
        <v>138</v>
      </c>
      <c r="AQ13" s="2">
        <f>AQ5+AQ9</f>
        <v>139.60000000000002</v>
      </c>
      <c r="AR13" s="2">
        <f>AQ13-AP13</f>
        <v>1.6000000000000227</v>
      </c>
    </row>
    <row r="14" spans="2:65">
      <c r="B14" s="31">
        <f t="shared" si="2"/>
        <v>40555</v>
      </c>
      <c r="C14" s="3">
        <v>6</v>
      </c>
      <c r="D14" s="3">
        <v>6.2</v>
      </c>
      <c r="E14" s="3">
        <v>7</v>
      </c>
      <c r="F14" s="4">
        <f t="shared" si="3"/>
        <v>1</v>
      </c>
      <c r="H14" s="11" t="s">
        <v>7</v>
      </c>
      <c r="I14" s="2">
        <f>I6+I10</f>
        <v>1440</v>
      </c>
      <c r="J14" s="2">
        <f>J6+J10</f>
        <v>1314</v>
      </c>
      <c r="K14" s="2">
        <f>J14-I14</f>
        <v>-126</v>
      </c>
      <c r="M14" s="30">
        <f t="shared" si="4"/>
        <v>40586</v>
      </c>
      <c r="N14" s="26"/>
      <c r="O14" s="26"/>
      <c r="P14" s="3"/>
      <c r="Q14" s="4"/>
      <c r="S14" s="11" t="s">
        <v>7</v>
      </c>
      <c r="T14" s="2">
        <f>T6+T10</f>
        <v>1440</v>
      </c>
      <c r="U14" s="2">
        <f>U6+U10</f>
        <v>0</v>
      </c>
      <c r="V14" s="2">
        <f>U14-T14</f>
        <v>-1440</v>
      </c>
      <c r="X14" s="31">
        <f t="shared" si="5"/>
        <v>40614</v>
      </c>
      <c r="Y14" s="3">
        <v>6</v>
      </c>
      <c r="Z14" s="3">
        <v>6.2</v>
      </c>
      <c r="AA14" s="3">
        <v>0</v>
      </c>
      <c r="AB14" s="4">
        <f t="shared" si="6"/>
        <v>-6</v>
      </c>
      <c r="AD14" s="11" t="s">
        <v>7</v>
      </c>
      <c r="AE14" s="2">
        <f>AE6+AE10</f>
        <v>1368</v>
      </c>
      <c r="AF14" s="2">
        <f>AF6+AF10</f>
        <v>1425.6</v>
      </c>
      <c r="AG14" s="2">
        <f>AF14-AE14</f>
        <v>57.599999999999909</v>
      </c>
      <c r="AI14" s="5">
        <f t="shared" si="7"/>
        <v>40524</v>
      </c>
      <c r="AJ14" s="3"/>
      <c r="AK14" s="3"/>
      <c r="AL14" s="3"/>
      <c r="AM14" s="4"/>
      <c r="AO14" s="11" t="s">
        <v>7</v>
      </c>
      <c r="AP14" s="2">
        <f>AP6+AP10</f>
        <v>1656</v>
      </c>
      <c r="AQ14" s="2">
        <f>AQ6+AQ10</f>
        <v>1675.2000000000003</v>
      </c>
      <c r="AR14" s="2">
        <f>AQ14-AP14</f>
        <v>19.200000000000273</v>
      </c>
      <c r="BI14">
        <v>16</v>
      </c>
      <c r="BK14">
        <v>8</v>
      </c>
      <c r="BM14">
        <v>21</v>
      </c>
    </row>
    <row r="15" spans="2:65">
      <c r="B15" s="31">
        <f t="shared" si="2"/>
        <v>40556</v>
      </c>
      <c r="C15" s="3">
        <v>6</v>
      </c>
      <c r="D15" s="3">
        <v>6.2</v>
      </c>
      <c r="E15" s="3">
        <v>7</v>
      </c>
      <c r="F15" s="4">
        <f t="shared" si="3"/>
        <v>1</v>
      </c>
      <c r="I15" s="21">
        <f>I14+100</f>
        <v>1540</v>
      </c>
      <c r="J15" s="21">
        <f>J14+100</f>
        <v>1414</v>
      </c>
      <c r="M15" s="30">
        <f t="shared" si="4"/>
        <v>40587</v>
      </c>
      <c r="N15" s="26"/>
      <c r="O15" s="26"/>
      <c r="P15" s="3"/>
      <c r="Q15" s="4"/>
      <c r="T15" s="21">
        <f>T14+100</f>
        <v>1540</v>
      </c>
      <c r="U15" s="21">
        <f>U14+100</f>
        <v>100</v>
      </c>
      <c r="V15">
        <f>U15-T15</f>
        <v>-1440</v>
      </c>
      <c r="X15" s="31">
        <f t="shared" si="5"/>
        <v>40615</v>
      </c>
      <c r="Y15" s="3"/>
      <c r="Z15" s="3"/>
      <c r="AA15" s="3"/>
      <c r="AB15" s="4"/>
      <c r="AE15" s="21">
        <f>AE14+100</f>
        <v>1468</v>
      </c>
      <c r="AF15" s="21">
        <f>AF14+100</f>
        <v>1525.6</v>
      </c>
      <c r="AI15" s="22">
        <f t="shared" si="7"/>
        <v>40525</v>
      </c>
      <c r="AJ15" s="3">
        <v>6</v>
      </c>
      <c r="AK15" s="3">
        <v>6.2</v>
      </c>
      <c r="AL15" s="3">
        <v>7.2</v>
      </c>
      <c r="AM15" s="4">
        <f t="shared" ref="AM15:AM17" si="8">AL15-AJ15</f>
        <v>1.2000000000000002</v>
      </c>
      <c r="AP15" s="21">
        <f>AP14+100</f>
        <v>1756</v>
      </c>
      <c r="AQ15" s="21">
        <f>AQ14+100</f>
        <v>1775.2000000000003</v>
      </c>
    </row>
    <row r="16" spans="2:65">
      <c r="B16" s="31">
        <f t="shared" si="2"/>
        <v>40557</v>
      </c>
      <c r="C16" s="3">
        <v>6</v>
      </c>
      <c r="D16" s="3">
        <v>6.2</v>
      </c>
      <c r="E16" s="3">
        <v>7</v>
      </c>
      <c r="F16" s="4">
        <f t="shared" si="3"/>
        <v>1</v>
      </c>
      <c r="I16" s="2"/>
      <c r="J16" s="2"/>
      <c r="M16" s="31">
        <f t="shared" si="4"/>
        <v>40588</v>
      </c>
      <c r="N16" s="26">
        <v>6</v>
      </c>
      <c r="O16" s="26">
        <v>6.2</v>
      </c>
      <c r="P16" s="3"/>
      <c r="Q16" s="4">
        <f t="shared" si="0"/>
        <v>-6</v>
      </c>
      <c r="T16" s="2"/>
      <c r="U16" s="2"/>
      <c r="X16" s="31">
        <f t="shared" si="5"/>
        <v>40616</v>
      </c>
      <c r="Y16" s="3"/>
      <c r="Z16" s="3"/>
      <c r="AA16" s="3"/>
      <c r="AB16" s="4"/>
      <c r="AE16" s="2"/>
      <c r="AF16" s="2"/>
      <c r="AI16" s="22">
        <f t="shared" si="7"/>
        <v>40526</v>
      </c>
      <c r="AJ16" s="3">
        <v>6</v>
      </c>
      <c r="AK16" s="3">
        <v>6.2</v>
      </c>
      <c r="AL16" s="3">
        <v>6.1</v>
      </c>
      <c r="AM16" s="4">
        <f t="shared" si="8"/>
        <v>9.9999999999999645E-2</v>
      </c>
      <c r="AP16" s="2"/>
      <c r="AQ16" s="2"/>
    </row>
    <row r="17" spans="2:65">
      <c r="B17" s="30">
        <f t="shared" si="2"/>
        <v>40558</v>
      </c>
      <c r="C17" s="3"/>
      <c r="D17" s="3"/>
      <c r="E17" s="3"/>
      <c r="F17" s="4"/>
      <c r="I17" s="2"/>
      <c r="J17" s="2"/>
      <c r="M17" s="31">
        <f t="shared" si="4"/>
        <v>40589</v>
      </c>
      <c r="N17" s="26">
        <v>6</v>
      </c>
      <c r="O17" s="26">
        <v>6.2</v>
      </c>
      <c r="P17" s="3"/>
      <c r="Q17" s="4">
        <f t="shared" si="0"/>
        <v>-6</v>
      </c>
      <c r="T17" s="2"/>
      <c r="U17" s="2"/>
      <c r="X17" s="31">
        <f t="shared" si="5"/>
        <v>40617</v>
      </c>
      <c r="Y17" s="3"/>
      <c r="Z17" s="3"/>
      <c r="AA17" s="3"/>
      <c r="AB17" s="4"/>
      <c r="AE17" s="2"/>
      <c r="AF17" s="2"/>
      <c r="AI17" s="22">
        <f t="shared" si="7"/>
        <v>40527</v>
      </c>
      <c r="AJ17" s="3">
        <v>6</v>
      </c>
      <c r="AK17" s="3">
        <v>6.2</v>
      </c>
      <c r="AL17" s="3">
        <v>0</v>
      </c>
      <c r="AM17" s="4">
        <f t="shared" si="8"/>
        <v>-6</v>
      </c>
      <c r="AP17" s="2"/>
      <c r="AQ17" s="2"/>
      <c r="BI17">
        <f>BI14*BK14*BM14</f>
        <v>2688</v>
      </c>
      <c r="BK17">
        <v>180</v>
      </c>
      <c r="BM17">
        <f>BI17+BK17</f>
        <v>2868</v>
      </c>
    </row>
    <row r="18" spans="2:65">
      <c r="B18" s="32" t="s">
        <v>3</v>
      </c>
      <c r="C18" s="14">
        <f>SUM(C3:C17)</f>
        <v>60</v>
      </c>
      <c r="D18" s="14">
        <f>SUM(D3:D17)</f>
        <v>62.000000000000014</v>
      </c>
      <c r="E18" s="14">
        <f>SUM(E3:E17)</f>
        <v>55.5</v>
      </c>
      <c r="F18" s="15">
        <f>SUM(F3:F17)</f>
        <v>-4.5000000000000009</v>
      </c>
      <c r="H18" s="11" t="s">
        <v>9</v>
      </c>
      <c r="I18" s="2" t="s">
        <v>6</v>
      </c>
      <c r="J18" s="2" t="s">
        <v>1</v>
      </c>
      <c r="K18" s="12" t="s">
        <v>12</v>
      </c>
      <c r="M18" s="32" t="s">
        <v>3</v>
      </c>
      <c r="N18" s="27">
        <f>SUM(N3:N17)</f>
        <v>66</v>
      </c>
      <c r="O18" s="27">
        <f>SUM(O3:O17)</f>
        <v>68.200000000000017</v>
      </c>
      <c r="P18" s="14">
        <f>SUM(P3:P17)</f>
        <v>0</v>
      </c>
      <c r="Q18" s="15">
        <f>SUM(Q3:Q17)</f>
        <v>-66</v>
      </c>
      <c r="S18" s="11" t="s">
        <v>9</v>
      </c>
      <c r="T18" s="2" t="s">
        <v>6</v>
      </c>
      <c r="U18" s="2" t="s">
        <v>1</v>
      </c>
      <c r="V18" s="12" t="s">
        <v>12</v>
      </c>
      <c r="X18" s="32" t="s">
        <v>3</v>
      </c>
      <c r="Y18" s="14">
        <f>SUM(Y3:Y17)</f>
        <v>48</v>
      </c>
      <c r="Z18" s="14">
        <f>SUM(Z3:Z17)</f>
        <v>49.600000000000009</v>
      </c>
      <c r="AA18" s="14">
        <f>SUM(AA3:AA17)</f>
        <v>41.3</v>
      </c>
      <c r="AB18" s="15">
        <f>SUM(AB3:AB14)</f>
        <v>-6.7</v>
      </c>
      <c r="AD18" s="11" t="s">
        <v>9</v>
      </c>
      <c r="AE18" s="2" t="s">
        <v>6</v>
      </c>
      <c r="AF18" s="2" t="s">
        <v>1</v>
      </c>
      <c r="AG18" s="12" t="s">
        <v>12</v>
      </c>
      <c r="AI18" s="23" t="s">
        <v>3</v>
      </c>
      <c r="AJ18" s="14">
        <f>SUM(AJ3:AJ17)</f>
        <v>66</v>
      </c>
      <c r="AK18" s="14">
        <f>SUM(AK3:AK17)</f>
        <v>68.200000000000017</v>
      </c>
      <c r="AL18" s="14">
        <f>SUM(AL3:AL17)</f>
        <v>59.400000000000006</v>
      </c>
      <c r="AM18" s="15">
        <f>SUM(AM3:AM17)</f>
        <v>-6.6</v>
      </c>
      <c r="AO18" s="11" t="s">
        <v>9</v>
      </c>
      <c r="AP18" s="2" t="s">
        <v>6</v>
      </c>
      <c r="AQ18" s="2" t="s">
        <v>1</v>
      </c>
      <c r="AR18" s="12" t="s">
        <v>12</v>
      </c>
    </row>
    <row r="19" spans="2:65">
      <c r="B19" s="32" t="s">
        <v>4</v>
      </c>
      <c r="C19" s="16">
        <f>C18*12</f>
        <v>720</v>
      </c>
      <c r="D19" s="16">
        <f>D18*12</f>
        <v>744.00000000000023</v>
      </c>
      <c r="E19" s="16">
        <f>E18*12</f>
        <v>666</v>
      </c>
      <c r="F19" s="17">
        <f>F18*12</f>
        <v>-54.000000000000014</v>
      </c>
      <c r="H19" s="11" t="s">
        <v>8</v>
      </c>
      <c r="I19" s="2">
        <f>D18</f>
        <v>62.000000000000014</v>
      </c>
      <c r="J19" s="2">
        <f>E18</f>
        <v>55.5</v>
      </c>
      <c r="K19" s="2">
        <f>J19-I19</f>
        <v>-6.5000000000000142</v>
      </c>
      <c r="M19" s="32" t="s">
        <v>4</v>
      </c>
      <c r="N19" s="28">
        <f>N18*12</f>
        <v>792</v>
      </c>
      <c r="O19" s="28">
        <f>O18*12</f>
        <v>818.4000000000002</v>
      </c>
      <c r="P19" s="16">
        <f>P18*12</f>
        <v>0</v>
      </c>
      <c r="Q19" s="17">
        <f>Q18*12</f>
        <v>-792</v>
      </c>
      <c r="S19" s="11" t="s">
        <v>8</v>
      </c>
      <c r="T19" s="2">
        <f>O18</f>
        <v>68.200000000000017</v>
      </c>
      <c r="U19" s="2">
        <f>P18</f>
        <v>0</v>
      </c>
      <c r="V19" s="2">
        <f>U19-T19</f>
        <v>-68.200000000000017</v>
      </c>
      <c r="X19" s="32" t="s">
        <v>4</v>
      </c>
      <c r="Y19" s="16">
        <f>Y18*12</f>
        <v>576</v>
      </c>
      <c r="Z19" s="16">
        <f>Z18*12</f>
        <v>595.20000000000005</v>
      </c>
      <c r="AA19" s="16">
        <f>AA18*12</f>
        <v>495.59999999999997</v>
      </c>
      <c r="AB19" s="17">
        <f>AB18*12</f>
        <v>-80.400000000000006</v>
      </c>
      <c r="AD19" s="11" t="s">
        <v>8</v>
      </c>
      <c r="AE19" s="2">
        <f>Z18</f>
        <v>49.600000000000009</v>
      </c>
      <c r="AF19" s="2">
        <f>AA18</f>
        <v>41.3</v>
      </c>
      <c r="AG19" s="2">
        <f>AF19-AE19</f>
        <v>-8.3000000000000114</v>
      </c>
      <c r="AI19" s="23" t="s">
        <v>4</v>
      </c>
      <c r="AJ19" s="16">
        <f>AJ18*12</f>
        <v>792</v>
      </c>
      <c r="AK19" s="16">
        <f>AK18*12</f>
        <v>818.4000000000002</v>
      </c>
      <c r="AL19" s="16">
        <f>AL18*12</f>
        <v>712.80000000000007</v>
      </c>
      <c r="AM19" s="17">
        <f>AM18*12</f>
        <v>-79.199999999999989</v>
      </c>
      <c r="AO19" s="11" t="s">
        <v>8</v>
      </c>
      <c r="AP19" s="2">
        <f>AK18</f>
        <v>68.200000000000017</v>
      </c>
      <c r="AQ19" s="2">
        <f>AL18</f>
        <v>59.400000000000006</v>
      </c>
      <c r="AR19" s="2">
        <f>AQ19-AP19</f>
        <v>-8.8000000000000114</v>
      </c>
    </row>
    <row r="20" spans="2:65">
      <c r="B20" s="30">
        <f>B17+1</f>
        <v>40559</v>
      </c>
      <c r="C20" s="3"/>
      <c r="D20" s="3"/>
      <c r="E20" s="3"/>
      <c r="F20" s="4"/>
      <c r="H20" s="11" t="s">
        <v>7</v>
      </c>
      <c r="I20" s="2">
        <f>D19</f>
        <v>744.00000000000023</v>
      </c>
      <c r="J20" s="2">
        <f>E19</f>
        <v>666</v>
      </c>
      <c r="K20" s="2">
        <f>J20-I20</f>
        <v>-78.000000000000227</v>
      </c>
      <c r="M20" s="31">
        <f>M17+1</f>
        <v>40590</v>
      </c>
      <c r="N20" s="26">
        <v>6</v>
      </c>
      <c r="O20" s="26">
        <v>6.2</v>
      </c>
      <c r="P20" s="3"/>
      <c r="Q20" s="4">
        <f t="shared" ref="Q20:Q32" si="9">P20-N20</f>
        <v>-6</v>
      </c>
      <c r="S20" s="11" t="s">
        <v>7</v>
      </c>
      <c r="T20" s="2">
        <f>O19</f>
        <v>818.4000000000002</v>
      </c>
      <c r="U20" s="2">
        <f>P19</f>
        <v>0</v>
      </c>
      <c r="V20" s="2">
        <f>U20-T20</f>
        <v>-818.4000000000002</v>
      </c>
      <c r="X20" s="31">
        <f>X17+1</f>
        <v>40618</v>
      </c>
      <c r="Y20" s="3">
        <v>6</v>
      </c>
      <c r="Z20" s="3">
        <v>6.2</v>
      </c>
      <c r="AA20" s="3">
        <v>6</v>
      </c>
      <c r="AB20" s="4">
        <f t="shared" ref="AB20:AB34" si="10">AA20-Y20</f>
        <v>0</v>
      </c>
      <c r="AD20" s="11" t="s">
        <v>7</v>
      </c>
      <c r="AE20" s="2">
        <f>Z19</f>
        <v>595.20000000000005</v>
      </c>
      <c r="AF20" s="2">
        <f>AA19</f>
        <v>495.59999999999997</v>
      </c>
      <c r="AG20" s="2">
        <f>AF20-AE20</f>
        <v>-99.60000000000008</v>
      </c>
      <c r="AI20" s="22">
        <f>AI17+1</f>
        <v>40528</v>
      </c>
      <c r="AJ20" s="3">
        <v>6</v>
      </c>
      <c r="AK20" s="3">
        <v>6.2</v>
      </c>
      <c r="AL20" s="3">
        <v>9.1999999999999993</v>
      </c>
      <c r="AM20" s="4">
        <f t="shared" ref="AM20:AM21" si="11">AL20-AJ20</f>
        <v>3.1999999999999993</v>
      </c>
      <c r="AO20" s="11" t="s">
        <v>7</v>
      </c>
      <c r="AP20" s="2">
        <f>AK19</f>
        <v>818.4000000000002</v>
      </c>
      <c r="AQ20" s="2">
        <f>AL19</f>
        <v>712.80000000000007</v>
      </c>
      <c r="AR20" s="2">
        <f>AQ20-AP20</f>
        <v>-105.60000000000014</v>
      </c>
    </row>
    <row r="21" spans="2:65">
      <c r="B21" s="31">
        <f>B20+1</f>
        <v>40560</v>
      </c>
      <c r="C21" s="3">
        <v>6</v>
      </c>
      <c r="D21" s="3">
        <v>6.2</v>
      </c>
      <c r="E21" s="3">
        <v>6</v>
      </c>
      <c r="F21" s="4">
        <f t="shared" ref="F21:F25" si="12">E21-C21</f>
        <v>0</v>
      </c>
      <c r="H21" s="11"/>
      <c r="I21" s="2"/>
      <c r="J21" s="2"/>
      <c r="M21" s="31">
        <f>M20+1</f>
        <v>40591</v>
      </c>
      <c r="N21" s="26">
        <v>6</v>
      </c>
      <c r="O21" s="26">
        <v>6.2</v>
      </c>
      <c r="P21" s="3"/>
      <c r="Q21" s="4">
        <f t="shared" si="9"/>
        <v>-6</v>
      </c>
      <c r="S21" s="11"/>
      <c r="T21" s="2"/>
      <c r="U21" s="2"/>
      <c r="X21" s="31">
        <f>X20+1</f>
        <v>40619</v>
      </c>
      <c r="Y21" s="3">
        <v>6</v>
      </c>
      <c r="Z21" s="3">
        <v>6.2</v>
      </c>
      <c r="AA21" s="3">
        <v>6.1</v>
      </c>
      <c r="AB21" s="4">
        <f t="shared" si="10"/>
        <v>9.9999999999999645E-2</v>
      </c>
      <c r="AD21" s="11"/>
      <c r="AE21" s="2"/>
      <c r="AF21" s="2"/>
      <c r="AI21" s="22">
        <f>AI20+1</f>
        <v>40529</v>
      </c>
      <c r="AJ21" s="3">
        <v>6</v>
      </c>
      <c r="AK21" s="3">
        <v>6.2</v>
      </c>
      <c r="AL21" s="3">
        <v>4.5999999999999996</v>
      </c>
      <c r="AM21" s="4">
        <f t="shared" si="11"/>
        <v>-1.4000000000000004</v>
      </c>
      <c r="AO21" s="11"/>
      <c r="AP21" s="2"/>
      <c r="AQ21" s="2"/>
    </row>
    <row r="22" spans="2:65">
      <c r="B22" s="31">
        <f t="shared" ref="B22:B33" si="13">B21+1</f>
        <v>40561</v>
      </c>
      <c r="C22" s="3">
        <v>6</v>
      </c>
      <c r="D22" s="3">
        <v>6.2</v>
      </c>
      <c r="E22" s="3">
        <v>6</v>
      </c>
      <c r="F22" s="4">
        <f t="shared" si="12"/>
        <v>0</v>
      </c>
      <c r="H22" s="11" t="s">
        <v>10</v>
      </c>
      <c r="I22" s="2" t="s">
        <v>6</v>
      </c>
      <c r="J22" s="2" t="s">
        <v>1</v>
      </c>
      <c r="K22" s="12" t="s">
        <v>12</v>
      </c>
      <c r="M22" s="31">
        <f t="shared" ref="M22:M32" si="14">M21+1</f>
        <v>40592</v>
      </c>
      <c r="N22" s="26">
        <v>6</v>
      </c>
      <c r="O22" s="26">
        <v>6.2</v>
      </c>
      <c r="P22" s="3"/>
      <c r="Q22" s="4">
        <f t="shared" si="9"/>
        <v>-6</v>
      </c>
      <c r="S22" s="11" t="s">
        <v>10</v>
      </c>
      <c r="T22" s="2" t="s">
        <v>6</v>
      </c>
      <c r="U22" s="2" t="s">
        <v>1</v>
      </c>
      <c r="V22" s="12" t="s">
        <v>12</v>
      </c>
      <c r="X22" s="31">
        <f t="shared" ref="X22:X33" si="15">X21+1</f>
        <v>40620</v>
      </c>
      <c r="Y22" s="3">
        <v>6</v>
      </c>
      <c r="Z22" s="3">
        <v>6.2</v>
      </c>
      <c r="AA22" s="3">
        <v>6.1</v>
      </c>
      <c r="AB22" s="4">
        <f t="shared" si="10"/>
        <v>9.9999999999999645E-2</v>
      </c>
      <c r="AD22" s="11" t="s">
        <v>10</v>
      </c>
      <c r="AE22" s="2" t="s">
        <v>6</v>
      </c>
      <c r="AF22" s="2" t="s">
        <v>1</v>
      </c>
      <c r="AG22" s="12" t="s">
        <v>12</v>
      </c>
      <c r="AI22" s="5">
        <f t="shared" ref="AI22:AI33" si="16">AI21+1</f>
        <v>40530</v>
      </c>
      <c r="AJ22" s="3"/>
      <c r="AK22" s="3"/>
      <c r="AL22" s="3"/>
      <c r="AM22" s="4"/>
      <c r="AO22" s="11" t="s">
        <v>10</v>
      </c>
      <c r="AP22" s="2" t="s">
        <v>6</v>
      </c>
      <c r="AQ22" s="2" t="s">
        <v>1</v>
      </c>
      <c r="AR22" s="12" t="s">
        <v>12</v>
      </c>
    </row>
    <row r="23" spans="2:65">
      <c r="B23" s="31">
        <f t="shared" si="13"/>
        <v>40562</v>
      </c>
      <c r="C23" s="3">
        <v>6</v>
      </c>
      <c r="D23" s="3">
        <v>6.2</v>
      </c>
      <c r="E23" s="3">
        <v>6</v>
      </c>
      <c r="F23" s="4">
        <f t="shared" si="12"/>
        <v>0</v>
      </c>
      <c r="H23" s="11" t="s">
        <v>8</v>
      </c>
      <c r="I23" s="2">
        <f>D36</f>
        <v>62.000000000000014</v>
      </c>
      <c r="J23" s="2">
        <f>E36</f>
        <v>54</v>
      </c>
      <c r="K23" s="2">
        <f>J23-I23</f>
        <v>-8.0000000000000142</v>
      </c>
      <c r="M23" s="30">
        <f t="shared" si="14"/>
        <v>40593</v>
      </c>
      <c r="N23" s="26"/>
      <c r="O23" s="26"/>
      <c r="P23" s="3"/>
      <c r="Q23" s="4">
        <f t="shared" si="9"/>
        <v>0</v>
      </c>
      <c r="S23" s="11" t="s">
        <v>8</v>
      </c>
      <c r="T23" s="2">
        <f>O33</f>
        <v>55.800000000000011</v>
      </c>
      <c r="U23" s="2">
        <f>P33</f>
        <v>0</v>
      </c>
      <c r="V23" s="2">
        <f>U23-T23</f>
        <v>-55.800000000000011</v>
      </c>
      <c r="X23" s="31">
        <f t="shared" si="15"/>
        <v>40621</v>
      </c>
      <c r="Y23" s="3">
        <v>6</v>
      </c>
      <c r="Z23" s="3">
        <v>6.2</v>
      </c>
      <c r="AA23" s="3">
        <v>5.4</v>
      </c>
      <c r="AB23" s="4">
        <f t="shared" si="10"/>
        <v>-0.59999999999999964</v>
      </c>
      <c r="AD23" s="11" t="s">
        <v>8</v>
      </c>
      <c r="AE23" s="2">
        <f>Z36</f>
        <v>68.200000000000017</v>
      </c>
      <c r="AF23" s="2">
        <f>AA36</f>
        <v>77.5</v>
      </c>
      <c r="AG23" s="2">
        <f>AF23-AE23</f>
        <v>9.2999999999999829</v>
      </c>
      <c r="AI23" s="5">
        <f t="shared" si="16"/>
        <v>40531</v>
      </c>
      <c r="AJ23" s="3"/>
      <c r="AK23" s="3"/>
      <c r="AL23" s="3"/>
      <c r="AM23" s="4"/>
      <c r="AO23" s="11" t="s">
        <v>8</v>
      </c>
      <c r="AP23" s="2">
        <f>AK36</f>
        <v>73.2</v>
      </c>
      <c r="AQ23" s="2">
        <f>AL36</f>
        <v>80.2</v>
      </c>
      <c r="AR23" s="2">
        <f>AQ23-AP23</f>
        <v>7</v>
      </c>
    </row>
    <row r="24" spans="2:65">
      <c r="B24" s="31">
        <f t="shared" si="13"/>
        <v>40563</v>
      </c>
      <c r="C24" s="3">
        <v>6</v>
      </c>
      <c r="D24" s="3">
        <v>6.2</v>
      </c>
      <c r="E24" s="3">
        <v>6</v>
      </c>
      <c r="F24" s="4">
        <f t="shared" si="12"/>
        <v>0</v>
      </c>
      <c r="H24" s="11" t="s">
        <v>7</v>
      </c>
      <c r="I24" s="2">
        <f>D37</f>
        <v>744.00000000000023</v>
      </c>
      <c r="J24" s="2">
        <f>E37</f>
        <v>648</v>
      </c>
      <c r="K24" s="2">
        <f>J24-I24</f>
        <v>-96.000000000000227</v>
      </c>
      <c r="M24" s="30">
        <f t="shared" si="14"/>
        <v>40594</v>
      </c>
      <c r="N24" s="26"/>
      <c r="O24" s="26"/>
      <c r="P24" s="3"/>
      <c r="Q24" s="4">
        <f t="shared" si="9"/>
        <v>0</v>
      </c>
      <c r="S24" s="11" t="s">
        <v>7</v>
      </c>
      <c r="T24" s="2">
        <f>O34</f>
        <v>669.60000000000014</v>
      </c>
      <c r="U24" s="2">
        <f>P34</f>
        <v>0</v>
      </c>
      <c r="V24" s="2">
        <f>U24-T24</f>
        <v>-669.60000000000014</v>
      </c>
      <c r="X24" s="37">
        <f t="shared" si="15"/>
        <v>40622</v>
      </c>
      <c r="Y24" s="3"/>
      <c r="Z24" s="3"/>
      <c r="AA24" s="3"/>
      <c r="AB24" s="4"/>
      <c r="AD24" s="11" t="s">
        <v>7</v>
      </c>
      <c r="AE24" s="2">
        <f>Z37</f>
        <v>818.4000000000002</v>
      </c>
      <c r="AF24" s="2">
        <f>AA37</f>
        <v>930</v>
      </c>
      <c r="AG24" s="2">
        <f>AF24-AE24</f>
        <v>111.5999999999998</v>
      </c>
      <c r="AI24" s="22">
        <f t="shared" si="16"/>
        <v>40532</v>
      </c>
      <c r="AJ24" s="3">
        <v>6</v>
      </c>
      <c r="AK24" s="3">
        <v>6.2</v>
      </c>
      <c r="AL24" s="3">
        <v>6.4</v>
      </c>
      <c r="AM24" s="4">
        <f t="shared" ref="AM24:AM28" si="17">AL24-AJ24</f>
        <v>0.40000000000000036</v>
      </c>
      <c r="AO24" s="11" t="s">
        <v>7</v>
      </c>
      <c r="AP24" s="2">
        <f>AK37</f>
        <v>878.40000000000009</v>
      </c>
      <c r="AQ24" s="2">
        <f>AL37</f>
        <v>962.40000000000009</v>
      </c>
      <c r="AR24" s="2">
        <f>AQ24-AP24</f>
        <v>84</v>
      </c>
    </row>
    <row r="25" spans="2:65">
      <c r="B25" s="31">
        <f t="shared" si="13"/>
        <v>40564</v>
      </c>
      <c r="C25" s="3">
        <v>6</v>
      </c>
      <c r="D25" s="3">
        <v>6.2</v>
      </c>
      <c r="E25" s="3">
        <v>6</v>
      </c>
      <c r="F25" s="4">
        <f t="shared" si="12"/>
        <v>0</v>
      </c>
      <c r="H25" s="11"/>
      <c r="I25" s="2"/>
      <c r="J25" s="2"/>
      <c r="M25" s="31">
        <f t="shared" si="14"/>
        <v>40595</v>
      </c>
      <c r="N25" s="26">
        <v>6</v>
      </c>
      <c r="O25" s="26">
        <v>6.2</v>
      </c>
      <c r="P25" s="3"/>
      <c r="Q25" s="4">
        <f t="shared" si="9"/>
        <v>-6</v>
      </c>
      <c r="S25" s="11"/>
      <c r="T25" s="2"/>
      <c r="U25" s="2"/>
      <c r="X25" s="37">
        <f t="shared" si="15"/>
        <v>40623</v>
      </c>
      <c r="Y25" s="3"/>
      <c r="Z25" s="3"/>
      <c r="AA25" s="3"/>
      <c r="AB25" s="4"/>
      <c r="AD25" s="11"/>
      <c r="AE25" s="2"/>
      <c r="AF25" s="2"/>
      <c r="AI25" s="22">
        <f t="shared" si="16"/>
        <v>40533</v>
      </c>
      <c r="AJ25" s="3">
        <v>6</v>
      </c>
      <c r="AK25" s="3">
        <v>6.2</v>
      </c>
      <c r="AL25" s="3">
        <v>10</v>
      </c>
      <c r="AM25" s="4">
        <f t="shared" si="17"/>
        <v>4</v>
      </c>
      <c r="AO25" s="11"/>
      <c r="AP25" s="2"/>
      <c r="AQ25" s="2"/>
    </row>
    <row r="26" spans="2:65">
      <c r="B26" s="30">
        <f t="shared" si="13"/>
        <v>40565</v>
      </c>
      <c r="C26" s="3"/>
      <c r="D26" s="3"/>
      <c r="E26" s="3"/>
      <c r="F26" s="4"/>
      <c r="H26" s="11" t="s">
        <v>11</v>
      </c>
      <c r="I26" s="2" t="s">
        <v>6</v>
      </c>
      <c r="J26" s="2" t="s">
        <v>1</v>
      </c>
      <c r="K26" s="12" t="s">
        <v>12</v>
      </c>
      <c r="M26" s="31">
        <f t="shared" si="14"/>
        <v>40596</v>
      </c>
      <c r="N26" s="26">
        <v>6</v>
      </c>
      <c r="O26" s="26">
        <v>6.2</v>
      </c>
      <c r="P26" s="3"/>
      <c r="Q26" s="4">
        <f t="shared" si="9"/>
        <v>-6</v>
      </c>
      <c r="S26" s="11" t="s">
        <v>11</v>
      </c>
      <c r="T26" s="2" t="s">
        <v>6</v>
      </c>
      <c r="U26" s="2" t="s">
        <v>1</v>
      </c>
      <c r="V26" s="12" t="s">
        <v>12</v>
      </c>
      <c r="X26" s="31">
        <f t="shared" si="15"/>
        <v>40624</v>
      </c>
      <c r="Y26" s="3">
        <v>6</v>
      </c>
      <c r="Z26" s="3">
        <v>6.2</v>
      </c>
      <c r="AA26" s="3">
        <v>6.3</v>
      </c>
      <c r="AB26" s="4">
        <f t="shared" si="10"/>
        <v>0.29999999999999982</v>
      </c>
      <c r="AD26" s="11" t="s">
        <v>11</v>
      </c>
      <c r="AE26" s="2" t="s">
        <v>6</v>
      </c>
      <c r="AF26" s="2" t="s">
        <v>1</v>
      </c>
      <c r="AG26" s="12" t="s">
        <v>12</v>
      </c>
      <c r="AI26" s="22">
        <f t="shared" si="16"/>
        <v>40534</v>
      </c>
      <c r="AJ26" s="3">
        <v>6</v>
      </c>
      <c r="AK26" s="3">
        <v>6.2</v>
      </c>
      <c r="AL26" s="3">
        <v>8.4</v>
      </c>
      <c r="AM26" s="4">
        <f t="shared" si="17"/>
        <v>2.4000000000000004</v>
      </c>
      <c r="AO26" s="11" t="s">
        <v>11</v>
      </c>
      <c r="AP26" s="2" t="s">
        <v>6</v>
      </c>
      <c r="AQ26" s="2" t="s">
        <v>1</v>
      </c>
      <c r="AR26" s="12" t="s">
        <v>12</v>
      </c>
    </row>
    <row r="27" spans="2:65">
      <c r="B27" s="30">
        <f t="shared" si="13"/>
        <v>40566</v>
      </c>
      <c r="C27" s="3"/>
      <c r="D27" s="3"/>
      <c r="E27" s="3"/>
      <c r="F27" s="4"/>
      <c r="H27" s="11" t="s">
        <v>8</v>
      </c>
      <c r="I27" s="2">
        <f>I19+I23</f>
        <v>124.00000000000003</v>
      </c>
      <c r="J27" s="2">
        <f>J19+J23</f>
        <v>109.5</v>
      </c>
      <c r="K27" s="2">
        <f>J27-I27</f>
        <v>-14.500000000000028</v>
      </c>
      <c r="M27" s="31">
        <f t="shared" si="14"/>
        <v>40597</v>
      </c>
      <c r="N27" s="26">
        <v>6</v>
      </c>
      <c r="O27" s="26">
        <v>6.2</v>
      </c>
      <c r="P27" s="3"/>
      <c r="Q27" s="4">
        <f t="shared" si="9"/>
        <v>-6</v>
      </c>
      <c r="S27" s="11" t="s">
        <v>8</v>
      </c>
      <c r="T27" s="2">
        <f>T19+T23</f>
        <v>124.00000000000003</v>
      </c>
      <c r="U27" s="2">
        <f>U19+U23</f>
        <v>0</v>
      </c>
      <c r="V27" s="2">
        <f>U27-T27</f>
        <v>-124.00000000000003</v>
      </c>
      <c r="X27" s="31">
        <f t="shared" si="15"/>
        <v>40625</v>
      </c>
      <c r="Y27" s="3">
        <v>6</v>
      </c>
      <c r="Z27" s="3">
        <v>6.2</v>
      </c>
      <c r="AA27" s="3">
        <v>6.5</v>
      </c>
      <c r="AB27" s="4">
        <f t="shared" si="10"/>
        <v>0.5</v>
      </c>
      <c r="AD27" s="11" t="s">
        <v>8</v>
      </c>
      <c r="AE27" s="2">
        <f>AE19+AE23</f>
        <v>117.80000000000003</v>
      </c>
      <c r="AF27" s="2">
        <f>AF19+AF23</f>
        <v>118.8</v>
      </c>
      <c r="AG27" s="2">
        <f>AF27-AE27</f>
        <v>0.99999999999997158</v>
      </c>
      <c r="AI27" s="22">
        <f t="shared" si="16"/>
        <v>40535</v>
      </c>
      <c r="AJ27" s="3">
        <v>6</v>
      </c>
      <c r="AK27" s="3">
        <v>6.2</v>
      </c>
      <c r="AL27" s="3">
        <v>5.6</v>
      </c>
      <c r="AM27" s="4">
        <f t="shared" si="17"/>
        <v>-0.40000000000000036</v>
      </c>
      <c r="AO27" s="11" t="s">
        <v>8</v>
      </c>
      <c r="AP27" s="2">
        <f>AP19+AP23</f>
        <v>141.40000000000003</v>
      </c>
      <c r="AQ27" s="2">
        <f>AQ19+AQ23</f>
        <v>139.60000000000002</v>
      </c>
      <c r="AR27" s="2">
        <f>AQ27-AP27</f>
        <v>-1.8000000000000114</v>
      </c>
    </row>
    <row r="28" spans="2:65">
      <c r="B28" s="31">
        <f t="shared" si="13"/>
        <v>40567</v>
      </c>
      <c r="C28" s="3">
        <v>6</v>
      </c>
      <c r="D28" s="3">
        <v>6.2</v>
      </c>
      <c r="E28" s="3">
        <v>6</v>
      </c>
      <c r="F28" s="4">
        <f t="shared" ref="F28:F32" si="18">E28-C28</f>
        <v>0</v>
      </c>
      <c r="H28" s="11" t="s">
        <v>7</v>
      </c>
      <c r="I28" s="2">
        <f>I20+I24</f>
        <v>1488.0000000000005</v>
      </c>
      <c r="J28" s="2">
        <f>J20+J24</f>
        <v>1314</v>
      </c>
      <c r="K28" s="2">
        <f>J28-I28</f>
        <v>-174.00000000000045</v>
      </c>
      <c r="M28" s="31">
        <f t="shared" si="14"/>
        <v>40598</v>
      </c>
      <c r="N28" s="26">
        <v>6</v>
      </c>
      <c r="O28" s="26">
        <v>6.2</v>
      </c>
      <c r="P28" s="3"/>
      <c r="Q28" s="4">
        <f t="shared" si="9"/>
        <v>-6</v>
      </c>
      <c r="S28" s="11" t="s">
        <v>7</v>
      </c>
      <c r="T28" s="2">
        <f>T20+T24</f>
        <v>1488.0000000000005</v>
      </c>
      <c r="U28" s="2">
        <f>U20+U24</f>
        <v>0</v>
      </c>
      <c r="V28" s="2">
        <f>U28-T28</f>
        <v>-1488.0000000000005</v>
      </c>
      <c r="X28" s="31">
        <f t="shared" si="15"/>
        <v>40626</v>
      </c>
      <c r="Y28" s="3">
        <v>6</v>
      </c>
      <c r="Z28" s="3">
        <v>6.2</v>
      </c>
      <c r="AA28" s="3">
        <v>6.4</v>
      </c>
      <c r="AB28" s="4">
        <f t="shared" si="10"/>
        <v>0.40000000000000036</v>
      </c>
      <c r="AD28" s="11" t="s">
        <v>7</v>
      </c>
      <c r="AE28" s="2">
        <f>AE20+AE24</f>
        <v>1413.6000000000004</v>
      </c>
      <c r="AF28" s="2">
        <f>AF20+AF24</f>
        <v>1425.6</v>
      </c>
      <c r="AG28" s="2">
        <f>AF28-AE28</f>
        <v>11.999999999999545</v>
      </c>
      <c r="AI28" s="22">
        <f t="shared" si="16"/>
        <v>40536</v>
      </c>
      <c r="AJ28" s="3">
        <v>6</v>
      </c>
      <c r="AK28" s="3">
        <v>6</v>
      </c>
      <c r="AL28" s="3">
        <v>6</v>
      </c>
      <c r="AM28" s="4">
        <f t="shared" si="17"/>
        <v>0</v>
      </c>
      <c r="AO28" s="11" t="s">
        <v>7</v>
      </c>
      <c r="AP28" s="2">
        <f>AP20+AP24</f>
        <v>1696.8000000000002</v>
      </c>
      <c r="AQ28" s="2">
        <f>AQ20+AQ24</f>
        <v>1675.2000000000003</v>
      </c>
      <c r="AR28" s="2">
        <f>AQ28-AP28</f>
        <v>-21.599999999999909</v>
      </c>
    </row>
    <row r="29" spans="2:65">
      <c r="B29" s="33">
        <f t="shared" si="13"/>
        <v>40568</v>
      </c>
      <c r="C29" s="3"/>
      <c r="D29" s="3"/>
      <c r="E29" s="3"/>
      <c r="F29" s="4"/>
      <c r="I29" s="21">
        <f>I28+100</f>
        <v>1588.0000000000005</v>
      </c>
      <c r="J29" s="21">
        <f>J28+100</f>
        <v>1414</v>
      </c>
      <c r="M29" s="31">
        <f t="shared" si="14"/>
        <v>40599</v>
      </c>
      <c r="N29" s="26">
        <v>6</v>
      </c>
      <c r="O29" s="26">
        <v>6.2</v>
      </c>
      <c r="P29" s="3"/>
      <c r="Q29" s="4">
        <f t="shared" si="9"/>
        <v>-6</v>
      </c>
      <c r="T29" s="21">
        <f>T28+100</f>
        <v>1588.0000000000005</v>
      </c>
      <c r="U29" s="21">
        <f>U28+100</f>
        <v>100</v>
      </c>
      <c r="V29">
        <f>U29-T29</f>
        <v>-1488.0000000000005</v>
      </c>
      <c r="X29" s="31">
        <f t="shared" si="15"/>
        <v>40627</v>
      </c>
      <c r="Y29" s="3">
        <v>6</v>
      </c>
      <c r="Z29" s="3">
        <v>6.2</v>
      </c>
      <c r="AA29" s="3">
        <v>8.1</v>
      </c>
      <c r="AB29" s="4">
        <f t="shared" si="10"/>
        <v>2.0999999999999996</v>
      </c>
      <c r="AE29" s="21">
        <f>AE28+100</f>
        <v>1513.6000000000004</v>
      </c>
      <c r="AF29" s="21">
        <f>AF28+100</f>
        <v>1525.6</v>
      </c>
      <c r="AI29" s="5">
        <f t="shared" si="16"/>
        <v>40537</v>
      </c>
      <c r="AJ29" s="3"/>
      <c r="AK29" s="3"/>
      <c r="AL29" s="3"/>
      <c r="AM29" s="4"/>
      <c r="AP29" s="21">
        <f>AP28+100</f>
        <v>1796.8000000000002</v>
      </c>
      <c r="AQ29" s="21">
        <f>AQ28+100</f>
        <v>1775.2000000000003</v>
      </c>
    </row>
    <row r="30" spans="2:65">
      <c r="B30" s="31">
        <f t="shared" si="13"/>
        <v>40569</v>
      </c>
      <c r="C30" s="3">
        <v>6</v>
      </c>
      <c r="D30" s="3">
        <v>6.2</v>
      </c>
      <c r="E30" s="3">
        <v>6</v>
      </c>
      <c r="F30" s="4">
        <f t="shared" si="18"/>
        <v>0</v>
      </c>
      <c r="M30" s="30">
        <f t="shared" si="14"/>
        <v>40600</v>
      </c>
      <c r="N30" s="26"/>
      <c r="O30" s="26"/>
      <c r="P30" s="3"/>
      <c r="Q30" s="4">
        <f t="shared" si="9"/>
        <v>0</v>
      </c>
      <c r="X30" s="31">
        <f t="shared" si="15"/>
        <v>40628</v>
      </c>
      <c r="Y30" s="3">
        <v>6</v>
      </c>
      <c r="Z30" s="3">
        <v>6.2</v>
      </c>
      <c r="AA30" s="3">
        <v>11.8</v>
      </c>
      <c r="AB30" s="4">
        <f t="shared" si="10"/>
        <v>5.8000000000000007</v>
      </c>
      <c r="AI30" s="5">
        <f t="shared" si="16"/>
        <v>40538</v>
      </c>
      <c r="AJ30" s="3"/>
      <c r="AK30" s="3"/>
      <c r="AL30" s="3"/>
      <c r="AM30" s="4"/>
    </row>
    <row r="31" spans="2:65">
      <c r="B31" s="31">
        <f t="shared" si="13"/>
        <v>40570</v>
      </c>
      <c r="C31" s="3">
        <v>6</v>
      </c>
      <c r="D31" s="3">
        <v>6.2</v>
      </c>
      <c r="E31" s="3">
        <v>6</v>
      </c>
      <c r="F31" s="4">
        <f t="shared" si="18"/>
        <v>0</v>
      </c>
      <c r="M31" s="30">
        <f t="shared" si="14"/>
        <v>40601</v>
      </c>
      <c r="N31" s="26"/>
      <c r="O31" s="26"/>
      <c r="P31" s="3"/>
      <c r="Q31" s="4">
        <f t="shared" si="9"/>
        <v>0</v>
      </c>
      <c r="X31" s="37">
        <f t="shared" si="15"/>
        <v>40629</v>
      </c>
      <c r="Y31" s="3"/>
      <c r="Z31" s="3"/>
      <c r="AA31" s="3"/>
      <c r="AB31" s="4"/>
      <c r="AI31" s="22">
        <f t="shared" si="16"/>
        <v>40539</v>
      </c>
      <c r="AJ31" s="3">
        <v>6</v>
      </c>
      <c r="AK31" s="3">
        <v>6</v>
      </c>
      <c r="AL31" s="3">
        <v>6</v>
      </c>
      <c r="AM31" s="4">
        <f t="shared" ref="AM31:AM35" si="19">AL31-AJ31</f>
        <v>0</v>
      </c>
    </row>
    <row r="32" spans="2:65">
      <c r="B32" s="31">
        <f t="shared" si="13"/>
        <v>40571</v>
      </c>
      <c r="C32" s="3">
        <v>6</v>
      </c>
      <c r="D32" s="3">
        <v>6.2</v>
      </c>
      <c r="E32" s="3">
        <v>6</v>
      </c>
      <c r="F32" s="4">
        <f t="shared" si="18"/>
        <v>0</v>
      </c>
      <c r="M32" s="31">
        <f t="shared" si="14"/>
        <v>40602</v>
      </c>
      <c r="N32" s="26">
        <v>6</v>
      </c>
      <c r="O32" s="26">
        <v>6.2</v>
      </c>
      <c r="P32" s="3"/>
      <c r="Q32" s="4">
        <f t="shared" si="9"/>
        <v>-6</v>
      </c>
      <c r="X32" s="37">
        <f t="shared" si="15"/>
        <v>40630</v>
      </c>
      <c r="Y32" s="3"/>
      <c r="Z32" s="3"/>
      <c r="AA32" s="3"/>
      <c r="AB32" s="4"/>
      <c r="AI32" s="22">
        <f t="shared" si="16"/>
        <v>40540</v>
      </c>
      <c r="AJ32" s="3">
        <v>6</v>
      </c>
      <c r="AK32" s="3">
        <v>6</v>
      </c>
      <c r="AL32" s="3">
        <v>6</v>
      </c>
      <c r="AM32" s="4">
        <f t="shared" si="19"/>
        <v>0</v>
      </c>
    </row>
    <row r="33" spans="2:39">
      <c r="B33" s="30">
        <f t="shared" si="13"/>
        <v>40572</v>
      </c>
      <c r="C33" s="3"/>
      <c r="D33" s="3"/>
      <c r="E33" s="3"/>
      <c r="F33" s="4"/>
      <c r="M33" s="32" t="s">
        <v>3</v>
      </c>
      <c r="N33" s="14">
        <f>SUM(N20:N32)</f>
        <v>54</v>
      </c>
      <c r="O33" s="14">
        <f>SUM(O20:O32)</f>
        <v>55.800000000000011</v>
      </c>
      <c r="P33" s="14">
        <f>SUM(P20:P32)</f>
        <v>0</v>
      </c>
      <c r="Q33" s="15">
        <f>SUM(Q20:Q32)</f>
        <v>-54</v>
      </c>
      <c r="X33" s="31">
        <f t="shared" si="15"/>
        <v>40631</v>
      </c>
      <c r="Y33" s="3">
        <v>6</v>
      </c>
      <c r="Z33" s="3">
        <v>6.2</v>
      </c>
      <c r="AA33" s="3">
        <v>7.6</v>
      </c>
      <c r="AB33" s="4">
        <f t="shared" si="10"/>
        <v>1.5999999999999996</v>
      </c>
      <c r="AI33" s="22">
        <f t="shared" si="16"/>
        <v>40541</v>
      </c>
      <c r="AJ33" s="3">
        <v>6</v>
      </c>
      <c r="AK33" s="3">
        <v>6</v>
      </c>
      <c r="AL33" s="3">
        <v>6</v>
      </c>
      <c r="AM33" s="4">
        <f t="shared" si="19"/>
        <v>0</v>
      </c>
    </row>
    <row r="34" spans="2:39">
      <c r="B34" s="30">
        <f>B33+1</f>
        <v>40573</v>
      </c>
      <c r="C34" s="3"/>
      <c r="D34" s="3"/>
      <c r="E34" s="3"/>
      <c r="F34" s="4"/>
      <c r="M34" s="32" t="s">
        <v>4</v>
      </c>
      <c r="N34" s="16">
        <f>N33*12</f>
        <v>648</v>
      </c>
      <c r="O34" s="16">
        <f>O33*12</f>
        <v>669.60000000000014</v>
      </c>
      <c r="P34" s="16">
        <f>P33*12</f>
        <v>0</v>
      </c>
      <c r="Q34" s="17">
        <f>Q33*12</f>
        <v>-648</v>
      </c>
      <c r="X34" s="31">
        <f>X33+1</f>
        <v>40632</v>
      </c>
      <c r="Y34" s="3">
        <v>6</v>
      </c>
      <c r="Z34" s="3">
        <v>6.2</v>
      </c>
      <c r="AA34" s="3">
        <v>7.2</v>
      </c>
      <c r="AB34" s="4">
        <f t="shared" si="10"/>
        <v>1.2000000000000002</v>
      </c>
      <c r="AI34" s="22">
        <f>AI33+1</f>
        <v>40542</v>
      </c>
      <c r="AJ34" s="3">
        <v>6</v>
      </c>
      <c r="AK34" s="3">
        <v>6</v>
      </c>
      <c r="AL34" s="3">
        <v>6</v>
      </c>
      <c r="AM34" s="4">
        <f t="shared" si="19"/>
        <v>0</v>
      </c>
    </row>
    <row r="35" spans="2:39">
      <c r="B35" s="31">
        <f>B34+1</f>
        <v>40574</v>
      </c>
      <c r="C35" s="3">
        <v>6</v>
      </c>
      <c r="D35" s="3">
        <v>6.2</v>
      </c>
      <c r="E35" s="3"/>
      <c r="F35" s="4">
        <f t="shared" ref="F35" si="20">E35-C35</f>
        <v>-6</v>
      </c>
      <c r="M35" s="35"/>
      <c r="N35" s="3"/>
      <c r="O35" s="3"/>
      <c r="P35" s="3"/>
      <c r="Q35" s="4"/>
      <c r="X35" s="31"/>
      <c r="Y35" s="3"/>
      <c r="Z35" s="3"/>
      <c r="AA35" s="3"/>
      <c r="AB35" s="4"/>
      <c r="AI35" s="22">
        <f>AI34+1</f>
        <v>40543</v>
      </c>
      <c r="AJ35" s="3">
        <v>6</v>
      </c>
      <c r="AK35" s="3">
        <v>6</v>
      </c>
      <c r="AL35" s="3">
        <v>6</v>
      </c>
      <c r="AM35" s="4">
        <f t="shared" si="19"/>
        <v>0</v>
      </c>
    </row>
    <row r="36" spans="2:39">
      <c r="B36" s="34" t="s">
        <v>3</v>
      </c>
      <c r="C36" s="14">
        <f>SUM(C20:C35)</f>
        <v>60</v>
      </c>
      <c r="D36" s="14">
        <f>SUM(D20:D35)</f>
        <v>62.000000000000014</v>
      </c>
      <c r="E36" s="14">
        <f>SUM(E20:E35)</f>
        <v>54</v>
      </c>
      <c r="F36" s="15">
        <f>SUM(F20:F34)</f>
        <v>0</v>
      </c>
      <c r="M36" s="34" t="s">
        <v>3</v>
      </c>
      <c r="N36" s="14">
        <f t="shared" ref="N36:Q37" si="21">N18+N33</f>
        <v>120</v>
      </c>
      <c r="O36" s="14">
        <f t="shared" si="21"/>
        <v>124.00000000000003</v>
      </c>
      <c r="P36" s="14">
        <f t="shared" si="21"/>
        <v>0</v>
      </c>
      <c r="Q36" s="15">
        <f t="shared" si="21"/>
        <v>-120</v>
      </c>
      <c r="X36" s="32" t="s">
        <v>3</v>
      </c>
      <c r="Y36" s="14">
        <f>SUM(Y20:Y34)</f>
        <v>66</v>
      </c>
      <c r="Z36" s="14">
        <f>SUM(Z20:Z34)</f>
        <v>68.200000000000017</v>
      </c>
      <c r="AA36" s="14">
        <f>SUM(AA20:AA34)</f>
        <v>77.5</v>
      </c>
      <c r="AB36" s="15">
        <f>SUM(AB20:AB34)</f>
        <v>11.5</v>
      </c>
      <c r="AI36" s="23" t="s">
        <v>3</v>
      </c>
      <c r="AJ36" s="14">
        <f>SUM(AJ20:AJ35)</f>
        <v>72</v>
      </c>
      <c r="AK36" s="14">
        <f t="shared" ref="AK36:AL36" si="22">SUM(AK20:AK35)</f>
        <v>73.2</v>
      </c>
      <c r="AL36" s="14">
        <f t="shared" si="22"/>
        <v>80.2</v>
      </c>
      <c r="AM36" s="15">
        <f>SUM(AM20:AM35)</f>
        <v>8.1999999999999993</v>
      </c>
    </row>
    <row r="37" spans="2:39">
      <c r="B37" s="34" t="s">
        <v>4</v>
      </c>
      <c r="C37" s="16">
        <f>C36*12</f>
        <v>720</v>
      </c>
      <c r="D37" s="16">
        <f>D36*12</f>
        <v>744.00000000000023</v>
      </c>
      <c r="E37" s="16">
        <f>E36*12</f>
        <v>648</v>
      </c>
      <c r="F37" s="17">
        <f>F36*12</f>
        <v>0</v>
      </c>
      <c r="M37" s="36" t="s">
        <v>4</v>
      </c>
      <c r="N37" s="19">
        <f t="shared" si="21"/>
        <v>1440</v>
      </c>
      <c r="O37" s="19">
        <f t="shared" si="21"/>
        <v>1488.0000000000005</v>
      </c>
      <c r="P37" s="19">
        <f t="shared" si="21"/>
        <v>0</v>
      </c>
      <c r="Q37" s="20">
        <f t="shared" si="21"/>
        <v>-1440</v>
      </c>
      <c r="X37" s="32" t="s">
        <v>4</v>
      </c>
      <c r="Y37" s="16">
        <f>Y36*12</f>
        <v>792</v>
      </c>
      <c r="Z37" s="16">
        <f>Z36*12</f>
        <v>818.4000000000002</v>
      </c>
      <c r="AA37" s="16">
        <f>AA36*12</f>
        <v>930</v>
      </c>
      <c r="AB37" s="17">
        <f>AB36*12</f>
        <v>138</v>
      </c>
      <c r="AI37" s="23" t="s">
        <v>4</v>
      </c>
      <c r="AJ37" s="16">
        <f>AJ36*12</f>
        <v>864</v>
      </c>
      <c r="AK37" s="16">
        <f>AK36*12</f>
        <v>878.40000000000009</v>
      </c>
      <c r="AL37" s="16">
        <f>AL36*12</f>
        <v>962.40000000000009</v>
      </c>
      <c r="AM37" s="17">
        <f>AM36*12</f>
        <v>98.399999999999991</v>
      </c>
    </row>
    <row r="38" spans="2:39" ht="6" customHeight="1">
      <c r="B38" s="6"/>
      <c r="C38" s="3"/>
      <c r="D38" s="3"/>
      <c r="E38" s="3"/>
      <c r="F38" s="4"/>
      <c r="X38" s="35"/>
      <c r="Y38" s="3"/>
      <c r="Z38" s="3"/>
      <c r="AA38" s="3"/>
      <c r="AB38" s="4"/>
      <c r="AI38" s="24"/>
      <c r="AJ38" s="3"/>
      <c r="AK38" s="3"/>
      <c r="AL38" s="3"/>
      <c r="AM38" s="4"/>
    </row>
    <row r="39" spans="2:39">
      <c r="B39" s="13" t="s">
        <v>3</v>
      </c>
      <c r="C39" s="14">
        <f>C18+C36</f>
        <v>120</v>
      </c>
      <c r="D39" s="14">
        <f t="shared" ref="D39:D40" si="23">D18+D36</f>
        <v>124.00000000000003</v>
      </c>
      <c r="E39" s="14">
        <f>E18+E36</f>
        <v>109.5</v>
      </c>
      <c r="F39" s="15">
        <f>F18+F36</f>
        <v>-4.5000000000000009</v>
      </c>
      <c r="X39" s="34" t="s">
        <v>3</v>
      </c>
      <c r="Y39" s="14">
        <f t="shared" ref="Y39:AB40" si="24">Y18+Y36</f>
        <v>114</v>
      </c>
      <c r="Z39" s="14">
        <f t="shared" si="24"/>
        <v>117.80000000000003</v>
      </c>
      <c r="AA39" s="14">
        <f t="shared" si="24"/>
        <v>118.8</v>
      </c>
      <c r="AB39" s="15">
        <f>AB18+AB36</f>
        <v>4.8</v>
      </c>
      <c r="AI39" s="23" t="s">
        <v>3</v>
      </c>
      <c r="AJ39" s="14">
        <f t="shared" ref="AJ39:AM40" si="25">AJ18+AJ36</f>
        <v>138</v>
      </c>
      <c r="AK39" s="14">
        <f t="shared" si="25"/>
        <v>141.40000000000003</v>
      </c>
      <c r="AL39" s="14">
        <f t="shared" si="25"/>
        <v>139.60000000000002</v>
      </c>
      <c r="AM39" s="15">
        <f>AM18+AM36</f>
        <v>1.5999999999999996</v>
      </c>
    </row>
    <row r="40" spans="2:39">
      <c r="B40" s="18" t="s">
        <v>4</v>
      </c>
      <c r="C40" s="19">
        <f>C19+C37</f>
        <v>1440</v>
      </c>
      <c r="D40" s="19">
        <f t="shared" si="23"/>
        <v>1488.0000000000005</v>
      </c>
      <c r="E40" s="19">
        <f>E19+E37</f>
        <v>1314</v>
      </c>
      <c r="F40" s="20">
        <f>F19+F37</f>
        <v>-54.000000000000014</v>
      </c>
      <c r="X40" s="36" t="s">
        <v>4</v>
      </c>
      <c r="Y40" s="19">
        <f t="shared" si="24"/>
        <v>1368</v>
      </c>
      <c r="Z40" s="19">
        <f t="shared" si="24"/>
        <v>1413.6000000000004</v>
      </c>
      <c r="AA40" s="19">
        <f t="shared" si="24"/>
        <v>1425.6</v>
      </c>
      <c r="AB40" s="20">
        <f t="shared" si="24"/>
        <v>57.599999999999994</v>
      </c>
      <c r="AI40" s="25" t="s">
        <v>4</v>
      </c>
      <c r="AJ40" s="19">
        <f t="shared" si="25"/>
        <v>1656</v>
      </c>
      <c r="AK40" s="19">
        <f t="shared" si="25"/>
        <v>1696.8000000000002</v>
      </c>
      <c r="AL40" s="19">
        <f t="shared" si="25"/>
        <v>1675.2000000000003</v>
      </c>
      <c r="AM40" s="20">
        <f t="shared" si="25"/>
        <v>19.200000000000003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rafael.silveira</dc:creator>
  <cp:lastModifiedBy>user</cp:lastModifiedBy>
  <dcterms:created xsi:type="dcterms:W3CDTF">2010-09-15T20:49:51Z</dcterms:created>
  <dcterms:modified xsi:type="dcterms:W3CDTF">2011-02-04T02:48:57Z</dcterms:modified>
</cp:coreProperties>
</file>